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Ex1.xml" ContentType="application/vnd.ms-office.chartex+xml"/>
  <Override PartName="/xl/charts/style4.xml" ContentType="application/vnd.ms-office.chartstyle+xml"/>
  <Override PartName="/xl/charts/colors4.xml" ContentType="application/vnd.ms-office.chartcolorstyle+xml"/>
  <Override PartName="/xl/charts/chartEx2.xml" ContentType="application/vnd.ms-office.chartex+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xml"/>
  <Override PartName="/xl/charts/chart9.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1.xml" ContentType="application/vnd.openxmlformats-officedocument.drawing+xml"/>
  <Override PartName="/xl/charts/chart10.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2.xml" ContentType="application/vnd.openxmlformats-officedocument.drawing+xml"/>
  <Override PartName="/xl/charts/chart11.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xml" ContentType="application/vnd.openxmlformats-officedocument.drawing+xml"/>
  <Override PartName="/xl/charts/chart12.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4.xml" ContentType="application/vnd.openxmlformats-officedocument.drawing+xml"/>
  <Override PartName="/xl/charts/chart13.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5.xml" ContentType="application/vnd.openxmlformats-officedocument.drawing+xml"/>
  <Override PartName="/xl/charts/chart14.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6.xml" ContentType="application/vnd.openxmlformats-officedocument.drawing+xml"/>
  <Override PartName="/xl/charts/chart15.xml" ContentType="application/vnd.openxmlformats-officedocument.drawingml.chart+xml"/>
  <Override PartName="/xl/charts/style17.xml" ContentType="application/vnd.ms-office.chartstyle+xml"/>
  <Override PartName="/xl/charts/colors17.xml" ContentType="application/vnd.ms-office.chartcolorstyle+xml"/>
  <Override PartName="/xl/charts/chart16.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7.xml" ContentType="application/vnd.openxmlformats-officedocument.drawing+xml"/>
  <Override PartName="/xl/charts/chart17.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8.xml" ContentType="application/vnd.openxmlformats-officedocument.drawing+xml"/>
  <Override PartName="/xl/charts/chart18.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9.xml" ContentType="application/vnd.openxmlformats-officedocument.drawing+xml"/>
  <Override PartName="/xl/charts/chart19.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0.xml" ContentType="application/vnd.openxmlformats-officedocument.drawing+xml"/>
  <Override PartName="/xl/charts/chart20.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harts/chart21.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1.xml" ContentType="application/vnd.openxmlformats-officedocument.themeOverride+xml"/>
  <Override PartName="/xl/drawings/drawing25.xml" ContentType="application/vnd.openxmlformats-officedocument.drawingml.chartshapes+xml"/>
  <Override PartName="/xl/charts/chart22.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xml" ContentType="application/vnd.openxmlformats-officedocument.themeOverride+xml"/>
  <Override PartName="/xl/drawings/drawing26.xml" ContentType="application/vnd.openxmlformats-officedocument.drawingml.chartshapes+xml"/>
  <Override PartName="/xl/charts/chart23.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3.xml" ContentType="application/vnd.openxmlformats-officedocument.themeOverride+xml"/>
  <Override PartName="/xl/drawings/drawing27.xml" ContentType="application/vnd.openxmlformats-officedocument.drawingml.chartshapes+xml"/>
  <Override PartName="/xl/charts/chart24.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4.xml" ContentType="application/vnd.openxmlformats-officedocument.themeOverride+xml"/>
  <Override PartName="/xl/drawings/drawing28.xml" ContentType="application/vnd.openxmlformats-officedocument.drawingml.chartshapes+xml"/>
  <Override PartName="/xl/drawings/drawing29.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30.xml" ContentType="application/vnd.openxmlformats-officedocument.drawing+xml"/>
  <Override PartName="/xl/charts/chart25.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5.xml" ContentType="application/vnd.openxmlformats-officedocument.themeOverride+xml"/>
  <Override PartName="/xl/drawings/drawing31.xml" ContentType="application/vnd.openxmlformats-officedocument.drawing+xml"/>
  <Override PartName="/xl/charts/chart26.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6.xml" ContentType="application/vnd.openxmlformats-officedocument.themeOverride+xml"/>
  <Override PartName="/xl/charts/chart27.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7.xml" ContentType="application/vnd.openxmlformats-officedocument.themeOverride+xml"/>
  <Override PartName="/xl/drawings/drawing32.xml" ContentType="application/vnd.openxmlformats-officedocument.drawing+xml"/>
  <Override PartName="/xl/charts/chart28.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8.xml" ContentType="application/vnd.openxmlformats-officedocument.themeOverride+xml"/>
  <Override PartName="/xl/charts/chart29.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9.xml" ContentType="application/vnd.openxmlformats-officedocument.themeOverride+xml"/>
  <Override PartName="/xl/drawings/drawing33.xml" ContentType="application/vnd.openxmlformats-officedocument.drawing+xml"/>
  <Override PartName="/xl/charts/chart30.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10.xml" ContentType="application/vnd.openxmlformats-officedocument.themeOverride+xml"/>
  <Override PartName="/xl/drawings/drawing34.xml" ContentType="application/vnd.openxmlformats-officedocument.drawing+xml"/>
  <Override PartName="/xl/charts/chart31.xml" ContentType="application/vnd.openxmlformats-officedocument.drawingml.chart+xml"/>
  <Override PartName="/xl/charts/style33.xml" ContentType="application/vnd.ms-office.chartstyle+xml"/>
  <Override PartName="/xl/charts/colors33.xml" ContentType="application/vnd.ms-office.chartcolorstyle+xml"/>
  <Override PartName="/xl/charts/chart32.xml" ContentType="application/vnd.openxmlformats-officedocument.drawingml.chart+xml"/>
  <Override PartName="/xl/charts/style34.xml" ContentType="application/vnd.ms-office.chartstyle+xml"/>
  <Override PartName="/xl/charts/colors34.xml" ContentType="application/vnd.ms-office.chartcolorstyle+xml"/>
  <Override PartName="/xl/charts/chart33.xml" ContentType="application/vnd.openxmlformats-officedocument.drawingml.chart+xml"/>
  <Override PartName="/xl/charts/style35.xml" ContentType="application/vnd.ms-office.chartstyle+xml"/>
  <Override PartName="/xl/charts/colors35.xml" ContentType="application/vnd.ms-office.chartcolorstyle+xml"/>
  <Override PartName="/xl/charts/chart34.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5.xml" ContentType="application/vnd.openxmlformats-officedocument.drawing+xml"/>
  <Override PartName="/xl/charts/chart35.xml" ContentType="application/vnd.openxmlformats-officedocument.drawingml.chart+xml"/>
  <Override PartName="/xl/charts/style37.xml" ContentType="application/vnd.ms-office.chartstyle+xml"/>
  <Override PartName="/xl/charts/colors37.xml" ContentType="application/vnd.ms-office.chartcolorstyle+xml"/>
  <Override PartName="/xl/charts/chart36.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6.xml" ContentType="application/vnd.openxmlformats-officedocument.drawing+xml"/>
  <Override PartName="/xl/charts/chart37.xml" ContentType="application/vnd.openxmlformats-officedocument.drawingml.chart+xml"/>
  <Override PartName="/xl/theme/themeOverride11.xml" ContentType="application/vnd.openxmlformats-officedocument.themeOverride+xml"/>
  <Override PartName="/xl/drawings/drawing37.xml" ContentType="application/vnd.openxmlformats-officedocument.drawingml.chartshapes+xml"/>
  <Override PartName="/xl/charts/chart38.xml" ContentType="application/vnd.openxmlformats-officedocument.drawingml.chart+xml"/>
  <Override PartName="/xl/theme/themeOverride12.xml" ContentType="application/vnd.openxmlformats-officedocument.themeOverride+xml"/>
  <Override PartName="/xl/drawings/drawing38.xml" ContentType="application/vnd.openxmlformats-officedocument.drawingml.chartshapes+xml"/>
  <Override PartName="/xl/charts/chart39.xml" ContentType="application/vnd.openxmlformats-officedocument.drawingml.chart+xml"/>
  <Override PartName="/xl/theme/themeOverride13.xml" ContentType="application/vnd.openxmlformats-officedocument.themeOverride+xml"/>
  <Override PartName="/xl/drawings/drawing39.xml" ContentType="application/vnd.openxmlformats-officedocument.drawingml.chartshapes+xml"/>
  <Override PartName="/xl/charts/chart40.xml" ContentType="application/vnd.openxmlformats-officedocument.drawingml.chart+xml"/>
  <Override PartName="/xl/theme/themeOverride14.xml" ContentType="application/vnd.openxmlformats-officedocument.themeOverride+xml"/>
  <Override PartName="/xl/drawings/drawing40.xml" ContentType="application/vnd.openxmlformats-officedocument.drawingml.chartshapes+xml"/>
  <Override PartName="/xl/charts/chart41.xml" ContentType="application/vnd.openxmlformats-officedocument.drawingml.chart+xml"/>
  <Override PartName="/xl/theme/themeOverride15.xml" ContentType="application/vnd.openxmlformats-officedocument.themeOverride+xml"/>
  <Override PartName="/xl/drawings/drawing41.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42.xml" ContentType="application/vnd.openxmlformats-officedocument.drawingml.chartshapes+xml"/>
  <Override PartName="/xl/charts/chart43.xml" ContentType="application/vnd.openxmlformats-officedocument.drawingml.chart+xml"/>
  <Override PartName="/xl/theme/themeOverride17.xml" ContentType="application/vnd.openxmlformats-officedocument.themeOverride+xml"/>
  <Override PartName="/xl/drawings/drawing43.xml" ContentType="application/vnd.openxmlformats-officedocument.drawingml.chartshapes+xml"/>
  <Override PartName="/xl/charts/chart44.xml" ContentType="application/vnd.openxmlformats-officedocument.drawingml.chart+xml"/>
  <Override PartName="/xl/theme/themeOverride18.xml" ContentType="application/vnd.openxmlformats-officedocument.themeOverride+xml"/>
  <Override PartName="/xl/drawings/drawing44.xml" ContentType="application/vnd.openxmlformats-officedocument.drawingml.chartshapes+xml"/>
  <Override PartName="/xl/drawings/drawing45.xml" ContentType="application/vnd.openxmlformats-officedocument.drawing+xml"/>
  <Override PartName="/xl/charts/chart45.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19.xml" ContentType="application/vnd.openxmlformats-officedocument.themeOverride+xml"/>
  <Override PartName="/xl/drawings/drawing46.xml" ContentType="application/vnd.openxmlformats-officedocument.drawing+xml"/>
  <Override PartName="/xl/charts/chart46.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20.xml" ContentType="application/vnd.openxmlformats-officedocument.themeOverride+xml"/>
  <Override PartName="/xl/drawings/drawing47.xml" ContentType="application/vnd.openxmlformats-officedocument.drawing+xml"/>
  <Override PartName="/xl/charts/chart47.xml" ContentType="application/vnd.openxmlformats-officedocument.drawingml.chart+xml"/>
  <Override PartName="/xl/theme/themeOverride21.xml" ContentType="application/vnd.openxmlformats-officedocument.themeOverride+xml"/>
  <Override PartName="/xl/charts/chart48.xml" ContentType="application/vnd.openxmlformats-officedocument.drawingml.chart+xml"/>
  <Override PartName="/xl/theme/themeOverride22.xml" ContentType="application/vnd.openxmlformats-officedocument.themeOverride+xml"/>
  <Override PartName="/xl/drawings/drawing48.xml" ContentType="application/vnd.openxmlformats-officedocument.drawing+xml"/>
  <Override PartName="/xl/charts/chart49.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23.xml" ContentType="application/vnd.openxmlformats-officedocument.themeOverride+xml"/>
  <Override PartName="/xl/drawings/drawing49.xml" ContentType="application/vnd.openxmlformats-officedocument.drawing+xml"/>
  <Override PartName="/xl/charts/chart50.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24.xml" ContentType="application/vnd.openxmlformats-officedocument.themeOverride+xml"/>
  <Override PartName="/xl/drawings/drawing50.xml" ContentType="application/vnd.openxmlformats-officedocument.drawingml.chartshapes+xml"/>
  <Override PartName="/xl/drawings/drawing51.xml" ContentType="application/vnd.openxmlformats-officedocument.drawing+xml"/>
  <Override PartName="/xl/charts/chart51.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25.xml" ContentType="application/vnd.openxmlformats-officedocument.themeOverride+xml"/>
  <Override PartName="/xl/charts/chart52.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52.xml" ContentType="application/vnd.openxmlformats-officedocument.drawing+xml"/>
  <Override PartName="/xl/charts/chart53.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26.xml" ContentType="application/vnd.openxmlformats-officedocument.themeOverride+xml"/>
  <Override PartName="/xl/charts/chart54.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53.xml" ContentType="application/vnd.openxmlformats-officedocument.drawing+xml"/>
  <Override PartName="/xl/charts/chart55.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4.xml" ContentType="application/vnd.openxmlformats-officedocument.drawing+xml"/>
  <Override PartName="/xl/charts/chart56.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27.xml" ContentType="application/vnd.openxmlformats-officedocument.themeOverride+xml"/>
  <Override PartName="/xl/drawings/drawing55.xml" ContentType="application/vnd.openxmlformats-officedocument.drawingml.chartshapes+xml"/>
  <Override PartName="/xl/charts/chart57.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28.xml" ContentType="application/vnd.openxmlformats-officedocument.themeOverride+xml"/>
  <Override PartName="/xl/drawings/drawing56.xml" ContentType="application/vnd.openxmlformats-officedocument.drawingml.chartshapes+xml"/>
  <Override PartName="/xl/charts/chart58.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29.xml" ContentType="application/vnd.openxmlformats-officedocument.themeOverride+xml"/>
  <Override PartName="/xl/drawings/drawing57.xml" ContentType="application/vnd.openxmlformats-officedocument.drawingml.chartshapes+xml"/>
  <Override PartName="/xl/charts/chart59.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60.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30.xml" ContentType="application/vnd.openxmlformats-officedocument.themeOverride+xml"/>
  <Override PartName="/xl/drawings/drawing60.xml" ContentType="application/vnd.openxmlformats-officedocument.drawing+xml"/>
  <Override PartName="/xl/charts/chart61.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31.xml" ContentType="application/vnd.openxmlformats-officedocument.themeOverride+xml"/>
  <Override PartName="/xl/charts/chart62.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32.xml" ContentType="application/vnd.openxmlformats-officedocument.themeOverride+xml"/>
  <Override PartName="/xl/charts/chart63.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33.xml" ContentType="application/vnd.openxmlformats-officedocument.themeOverride+xml"/>
  <Override PartName="/xl/drawings/drawing61.xml" ContentType="application/vnd.openxmlformats-officedocument.drawing+xml"/>
  <Override PartName="/xl/charts/chart64.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34.xml" ContentType="application/vnd.openxmlformats-officedocument.themeOverride+xml"/>
  <Override PartName="/xl/drawings/drawing62.xml" ContentType="application/vnd.openxmlformats-officedocument.drawing+xml"/>
  <Override PartName="/xl/charts/chart65.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35.xml" ContentType="application/vnd.openxmlformats-officedocument.themeOverride+xml"/>
  <Override PartName="/xl/charts/chart66.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36.xml" ContentType="application/vnd.openxmlformats-officedocument.themeOverride+xml"/>
  <Override PartName="/xl/charts/chart67.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37.xml" ContentType="application/vnd.openxmlformats-officedocument.themeOverride+xml"/>
  <Override PartName="/xl/charts/chart68.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38.xml" ContentType="application/vnd.openxmlformats-officedocument.themeOverride+xml"/>
  <Override PartName="/xl/charts/chart69.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39.xml" ContentType="application/vnd.openxmlformats-officedocument.themeOverride+xml"/>
  <Override PartName="/xl/drawings/drawing63.xml" ContentType="application/vnd.openxmlformats-officedocument.drawing+xml"/>
  <Override PartName="/xl/charts/chart70.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40.xml" ContentType="application/vnd.openxmlformats-officedocument.themeOverride+xml"/>
  <Override PartName="/xl/drawings/drawing64.xml" ContentType="application/vnd.openxmlformats-officedocument.drawingml.chartshapes+xml"/>
  <Override PartName="/xl/charts/chart71.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41.xml" ContentType="application/vnd.openxmlformats-officedocument.themeOverride+xml"/>
  <Override PartName="/xl/drawings/drawing65.xml" ContentType="application/vnd.openxmlformats-officedocument.drawingml.chartshapes+xml"/>
  <Override PartName="/xl/charts/chart72.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42.xml" ContentType="application/vnd.openxmlformats-officedocument.themeOverride+xml"/>
  <Override PartName="/xl/drawings/drawing66.xml" ContentType="application/vnd.openxmlformats-officedocument.drawingml.chartshapes+xml"/>
  <Override PartName="/xl/charts/chart73.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74.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43.xml" ContentType="application/vnd.openxmlformats-officedocument.themeOverride+xml"/>
  <Override PartName="/xl/drawings/drawing69.xml" ContentType="application/vnd.openxmlformats-officedocument.drawing+xml"/>
  <Override PartName="/xl/charts/chart75.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44.xml" ContentType="application/vnd.openxmlformats-officedocument.themeOverride+xml"/>
  <Override PartName="/xl/charts/chart76.xml" ContentType="application/vnd.openxmlformats-officedocument.drawingml.chart+xml"/>
  <Override PartName="/xl/charts/style68.xml" ContentType="application/vnd.ms-office.chartstyle+xml"/>
  <Override PartName="/xl/charts/colors68.xml" ContentType="application/vnd.ms-office.chartcolorstyle+xml"/>
  <Override PartName="/xl/theme/themeOverride45.xml" ContentType="application/vnd.openxmlformats-officedocument.themeOverride+xml"/>
  <Override PartName="/xl/drawings/drawing70.xml" ContentType="application/vnd.openxmlformats-officedocument.drawing+xml"/>
  <Override PartName="/xl/charts/chart77.xml" ContentType="application/vnd.openxmlformats-officedocument.drawingml.chart+xml"/>
  <Override PartName="/xl/charts/style69.xml" ContentType="application/vnd.ms-office.chartstyle+xml"/>
  <Override PartName="/xl/charts/colors69.xml" ContentType="application/vnd.ms-office.chartcolorstyle+xml"/>
  <Override PartName="/xl/theme/themeOverride46.xml" ContentType="application/vnd.openxmlformats-officedocument.themeOverride+xml"/>
  <Override PartName="/xl/charts/chart78.xml" ContentType="application/vnd.openxmlformats-officedocument.drawingml.chart+xml"/>
  <Override PartName="/xl/charts/style70.xml" ContentType="application/vnd.ms-office.chartstyle+xml"/>
  <Override PartName="/xl/charts/colors70.xml" ContentType="application/vnd.ms-office.chartcolorstyle+xml"/>
  <Override PartName="/xl/theme/themeOverride47.xml" ContentType="application/vnd.openxmlformats-officedocument.themeOverride+xml"/>
  <Override PartName="/xl/drawings/drawing71.xml" ContentType="application/vnd.openxmlformats-officedocument.drawing+xml"/>
  <Override PartName="/xl/charts/chart79.xml" ContentType="application/vnd.openxmlformats-officedocument.drawingml.chart+xml"/>
  <Override PartName="/xl/charts/style71.xml" ContentType="application/vnd.ms-office.chartstyle+xml"/>
  <Override PartName="/xl/charts/colors71.xml" ContentType="application/vnd.ms-office.chartcolorstyle+xml"/>
  <Override PartName="/xl/theme/themeOverride48.xml" ContentType="application/vnd.openxmlformats-officedocument.themeOverride+xml"/>
  <Override PartName="/xl/drawings/drawing72.xml" ContentType="application/vnd.openxmlformats-officedocument.drawing+xml"/>
  <Override PartName="/xl/charts/chart80.xml" ContentType="application/vnd.openxmlformats-officedocument.drawingml.chart+xml"/>
  <Override PartName="/xl/charts/style72.xml" ContentType="application/vnd.ms-office.chartstyle+xml"/>
  <Override PartName="/xl/charts/colors72.xml" ContentType="application/vnd.ms-office.chartcolorstyle+xml"/>
  <Override PartName="/xl/theme/themeOverride49.xml" ContentType="application/vnd.openxmlformats-officedocument.themeOverride+xml"/>
  <Override PartName="/xl/charts/chart81.xml" ContentType="application/vnd.openxmlformats-officedocument.drawingml.chart+xml"/>
  <Override PartName="/xl/charts/style73.xml" ContentType="application/vnd.ms-office.chartstyle+xml"/>
  <Override PartName="/xl/charts/colors73.xml" ContentType="application/vnd.ms-office.chartcolorstyle+xml"/>
  <Override PartName="/xl/theme/themeOverride50.xml" ContentType="application/vnd.openxmlformats-officedocument.themeOverride+xml"/>
  <Override PartName="/xl/charts/chart82.xml" ContentType="application/vnd.openxmlformats-officedocument.drawingml.chart+xml"/>
  <Override PartName="/xl/charts/style74.xml" ContentType="application/vnd.ms-office.chartstyle+xml"/>
  <Override PartName="/xl/charts/colors74.xml" ContentType="application/vnd.ms-office.chartcolorstyle+xml"/>
  <Override PartName="/xl/theme/themeOverride51.xml" ContentType="application/vnd.openxmlformats-officedocument.themeOverride+xml"/>
  <Override PartName="/xl/charts/chart83.xml" ContentType="application/vnd.openxmlformats-officedocument.drawingml.chart+xml"/>
  <Override PartName="/xl/charts/style75.xml" ContentType="application/vnd.ms-office.chartstyle+xml"/>
  <Override PartName="/xl/charts/colors75.xml" ContentType="application/vnd.ms-office.chartcolorstyle+xml"/>
  <Override PartName="/xl/theme/themeOverride52.xml" ContentType="application/vnd.openxmlformats-officedocument.themeOverride+xml"/>
  <Override PartName="/xl/charts/chart84.xml" ContentType="application/vnd.openxmlformats-officedocument.drawingml.chart+xml"/>
  <Override PartName="/xl/charts/style76.xml" ContentType="application/vnd.ms-office.chartstyle+xml"/>
  <Override PartName="/xl/charts/colors76.xml" ContentType="application/vnd.ms-office.chartcolorstyle+xml"/>
  <Override PartName="/xl/theme/themeOverride53.xml" ContentType="application/vnd.openxmlformats-officedocument.themeOverride+xml"/>
  <Override PartName="/xl/charts/chart85.xml" ContentType="application/vnd.openxmlformats-officedocument.drawingml.chart+xml"/>
  <Override PartName="/xl/charts/style77.xml" ContentType="application/vnd.ms-office.chartstyle+xml"/>
  <Override PartName="/xl/charts/colors77.xml" ContentType="application/vnd.ms-office.chartcolorstyle+xml"/>
  <Override PartName="/xl/theme/themeOverride54.xml" ContentType="application/vnd.openxmlformats-officedocument.themeOverride+xml"/>
  <Override PartName="/xl/drawings/drawing73.xml" ContentType="application/vnd.openxmlformats-officedocument.drawing+xml"/>
  <Override PartName="/xl/charts/chart86.xml" ContentType="application/vnd.openxmlformats-officedocument.drawingml.chart+xml"/>
  <Override PartName="/xl/charts/style78.xml" ContentType="application/vnd.ms-office.chartstyle+xml"/>
  <Override PartName="/xl/charts/colors78.xml" ContentType="application/vnd.ms-office.chartcolorstyle+xml"/>
  <Override PartName="/xl/theme/themeOverride55.xml" ContentType="application/vnd.openxmlformats-officedocument.themeOverride+xml"/>
  <Override PartName="/xl/drawings/drawing74.xml" ContentType="application/vnd.openxmlformats-officedocument.drawingml.chartshapes+xml"/>
  <Override PartName="/xl/charts/chart87.xml" ContentType="application/vnd.openxmlformats-officedocument.drawingml.chart+xml"/>
  <Override PartName="/xl/charts/style79.xml" ContentType="application/vnd.ms-office.chartstyle+xml"/>
  <Override PartName="/xl/charts/colors79.xml" ContentType="application/vnd.ms-office.chartcolorstyle+xml"/>
  <Override PartName="/xl/theme/themeOverride56.xml" ContentType="application/vnd.openxmlformats-officedocument.themeOverride+xml"/>
  <Override PartName="/xl/drawings/drawing75.xml" ContentType="application/vnd.openxmlformats-officedocument.drawingml.chartshapes+xml"/>
  <Override PartName="/xl/charts/chart88.xml" ContentType="application/vnd.openxmlformats-officedocument.drawingml.chart+xml"/>
  <Override PartName="/xl/charts/style80.xml" ContentType="application/vnd.ms-office.chartstyle+xml"/>
  <Override PartName="/xl/charts/colors80.xml" ContentType="application/vnd.ms-office.chartcolorstyle+xml"/>
  <Override PartName="/xl/theme/themeOverride57.xml" ContentType="application/vnd.openxmlformats-officedocument.themeOverride+xml"/>
  <Override PartName="/xl/drawings/drawing76.xml" ContentType="application/vnd.openxmlformats-officedocument.drawingml.chartshapes+xml"/>
  <Override PartName="/xl/charts/chart89.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77.xml" ContentType="application/vnd.openxmlformats-officedocument.drawing+xml"/>
  <Override PartName="/xl/charts/chart90.xml" ContentType="application/vnd.openxmlformats-officedocument.drawingml.chart+xml"/>
  <Override PartName="/xl/charts/style82.xml" ContentType="application/vnd.ms-office.chartstyle+xml"/>
  <Override PartName="/xl/charts/colors82.xml" ContentType="application/vnd.ms-office.chartcolorstyle+xml"/>
  <Override PartName="/xl/theme/themeOverride58.xml" ContentType="application/vnd.openxmlformats-officedocument.themeOverride+xml"/>
  <Override PartName="/xl/drawings/drawing78.xml" ContentType="application/vnd.openxmlformats-officedocument.drawing+xml"/>
  <Override PartName="/xl/charts/chart91.xml" ContentType="application/vnd.openxmlformats-officedocument.drawingml.chart+xml"/>
  <Override PartName="/xl/charts/style83.xml" ContentType="application/vnd.ms-office.chartstyle+xml"/>
  <Override PartName="/xl/charts/colors83.xml" ContentType="application/vnd.ms-office.chartcolorstyle+xml"/>
  <Override PartName="/xl/theme/themeOverride59.xml" ContentType="application/vnd.openxmlformats-officedocument.themeOverride+xml"/>
  <Override PartName="/xl/charts/chart92.xml" ContentType="application/vnd.openxmlformats-officedocument.drawingml.chart+xml"/>
  <Override PartName="/xl/charts/style84.xml" ContentType="application/vnd.ms-office.chartstyle+xml"/>
  <Override PartName="/xl/charts/colors84.xml" ContentType="application/vnd.ms-office.chartcolorstyle+xml"/>
  <Override PartName="/xl/theme/themeOverride60.xml" ContentType="application/vnd.openxmlformats-officedocument.themeOverride+xml"/>
  <Override PartName="/xl/charts/chart93.xml" ContentType="application/vnd.openxmlformats-officedocument.drawingml.chart+xml"/>
  <Override PartName="/xl/charts/style85.xml" ContentType="application/vnd.ms-office.chartstyle+xml"/>
  <Override PartName="/xl/charts/colors85.xml" ContentType="application/vnd.ms-office.chartcolorstyle+xml"/>
  <Override PartName="/xl/theme/themeOverride61.xml" ContentType="application/vnd.openxmlformats-officedocument.themeOverride+xml"/>
  <Override PartName="/xl/drawings/drawing79.xml" ContentType="application/vnd.openxmlformats-officedocument.drawing+xml"/>
  <Override PartName="/xl/charts/chart94.xml" ContentType="application/vnd.openxmlformats-officedocument.drawingml.chart+xml"/>
  <Override PartName="/xl/charts/style86.xml" ContentType="application/vnd.ms-office.chartstyle+xml"/>
  <Override PartName="/xl/charts/colors86.xml" ContentType="application/vnd.ms-office.chartcolorstyle+xml"/>
  <Override PartName="/xl/theme/themeOverride62.xml" ContentType="application/vnd.openxmlformats-officedocument.themeOverride+xml"/>
  <Override PartName="/xl/drawings/drawing80.xml" ContentType="application/vnd.openxmlformats-officedocument.drawingml.chartshapes+xml"/>
  <Override PartName="/xl/charts/chart95.xml" ContentType="application/vnd.openxmlformats-officedocument.drawingml.chart+xml"/>
  <Override PartName="/xl/charts/style87.xml" ContentType="application/vnd.ms-office.chartstyle+xml"/>
  <Override PartName="/xl/charts/colors87.xml" ContentType="application/vnd.ms-office.chartcolorstyle+xml"/>
  <Override PartName="/xl/theme/themeOverride63.xml" ContentType="application/vnd.openxmlformats-officedocument.themeOverride+xml"/>
  <Override PartName="/xl/drawings/drawing81.xml" ContentType="application/vnd.openxmlformats-officedocument.drawingml.chartshapes+xml"/>
  <Override PartName="/xl/charts/chart96.xml" ContentType="application/vnd.openxmlformats-officedocument.drawingml.chart+xml"/>
  <Override PartName="/xl/charts/style88.xml" ContentType="application/vnd.ms-office.chartstyle+xml"/>
  <Override PartName="/xl/charts/colors88.xml" ContentType="application/vnd.ms-office.chartcolorstyle+xml"/>
  <Override PartName="/xl/theme/themeOverride64.xml" ContentType="application/vnd.openxmlformats-officedocument.themeOverride+xml"/>
  <Override PartName="/xl/drawings/drawing82.xml" ContentType="application/vnd.openxmlformats-officedocument.drawingml.chartshapes+xml"/>
  <Override PartName="/xl/charts/chart97.xml" ContentType="application/vnd.openxmlformats-officedocument.drawingml.chart+xml"/>
  <Override PartName="/xl/charts/style89.xml" ContentType="application/vnd.ms-office.chartstyle+xml"/>
  <Override PartName="/xl/charts/colors89.xml" ContentType="application/vnd.ms-office.chartcolorstyle+xml"/>
  <Override PartName="/xl/theme/themeOverride65.xml" ContentType="application/vnd.openxmlformats-officedocument.themeOverride+xml"/>
  <Override PartName="/xl/drawings/drawing83.xml" ContentType="application/vnd.openxmlformats-officedocument.drawing+xml"/>
  <Override PartName="/xl/charts/chart98.xml" ContentType="application/vnd.openxmlformats-officedocument.drawingml.chart+xml"/>
  <Override PartName="/xl/charts/style90.xml" ContentType="application/vnd.ms-office.chartstyle+xml"/>
  <Override PartName="/xl/charts/colors90.xml" ContentType="application/vnd.ms-office.chartcolorstyle+xml"/>
  <Override PartName="/xl/theme/themeOverride66.xml" ContentType="application/vnd.openxmlformats-officedocument.themeOverride+xml"/>
  <Override PartName="/xl/drawings/drawing84.xml" ContentType="application/vnd.openxmlformats-officedocument.drawing+xml"/>
  <Override PartName="/xl/charts/chart99.xml" ContentType="application/vnd.openxmlformats-officedocument.drawingml.chart+xml"/>
  <Override PartName="/xl/charts/style91.xml" ContentType="application/vnd.ms-office.chartstyle+xml"/>
  <Override PartName="/xl/charts/colors91.xml" ContentType="application/vnd.ms-office.chartcolorstyle+xml"/>
  <Override PartName="/xl/theme/themeOverride67.xml" ContentType="application/vnd.openxmlformats-officedocument.themeOverride+xml"/>
  <Override PartName="/xl/charts/chart100.xml" ContentType="application/vnd.openxmlformats-officedocument.drawingml.chart+xml"/>
  <Override PartName="/xl/charts/style92.xml" ContentType="application/vnd.ms-office.chartstyle+xml"/>
  <Override PartName="/xl/charts/colors92.xml" ContentType="application/vnd.ms-office.chartcolorstyle+xml"/>
  <Override PartName="/xl/theme/themeOverride68.xml" ContentType="application/vnd.openxmlformats-officedocument.themeOverride+xml"/>
  <Override PartName="/xl/charts/chart101.xml" ContentType="application/vnd.openxmlformats-officedocument.drawingml.chart+xml"/>
  <Override PartName="/xl/charts/style93.xml" ContentType="application/vnd.ms-office.chartstyle+xml"/>
  <Override PartName="/xl/charts/colors93.xml" ContentType="application/vnd.ms-office.chartcolorstyle+xml"/>
  <Override PartName="/xl/theme/themeOverride69.xml" ContentType="application/vnd.openxmlformats-officedocument.themeOverride+xml"/>
  <Override PartName="/xl/drawings/drawing85.xml" ContentType="application/vnd.openxmlformats-officedocument.drawing+xml"/>
  <Override PartName="/xl/charts/chart102.xml" ContentType="application/vnd.openxmlformats-officedocument.drawingml.chart+xml"/>
  <Override PartName="/xl/charts/style94.xml" ContentType="application/vnd.ms-office.chartstyle+xml"/>
  <Override PartName="/xl/charts/colors94.xml" ContentType="application/vnd.ms-office.chartcolorstyle+xml"/>
  <Override PartName="/xl/theme/themeOverride70.xml" ContentType="application/vnd.openxmlformats-officedocument.themeOverride+xml"/>
  <Override PartName="/xl/drawings/drawing86.xml" ContentType="application/vnd.openxmlformats-officedocument.drawing+xml"/>
  <Override PartName="/xl/charts/chart103.xml" ContentType="application/vnd.openxmlformats-officedocument.drawingml.chart+xml"/>
  <Override PartName="/xl/charts/style95.xml" ContentType="application/vnd.ms-office.chartstyle+xml"/>
  <Override PartName="/xl/charts/colors95.xml" ContentType="application/vnd.ms-office.chartcolorstyle+xml"/>
  <Override PartName="/xl/theme/themeOverride71.xml" ContentType="application/vnd.openxmlformats-officedocument.themeOverride+xml"/>
  <Override PartName="/xl/charts/chart104.xml" ContentType="application/vnd.openxmlformats-officedocument.drawingml.chart+xml"/>
  <Override PartName="/xl/charts/style96.xml" ContentType="application/vnd.ms-office.chartstyle+xml"/>
  <Override PartName="/xl/charts/colors96.xml" ContentType="application/vnd.ms-office.chartcolorstyle+xml"/>
  <Override PartName="/xl/theme/themeOverride72.xml" ContentType="application/vnd.openxmlformats-officedocument.themeOverride+xml"/>
  <Override PartName="/xl/charts/chart105.xml" ContentType="application/vnd.openxmlformats-officedocument.drawingml.chart+xml"/>
  <Override PartName="/xl/charts/style97.xml" ContentType="application/vnd.ms-office.chartstyle+xml"/>
  <Override PartName="/xl/charts/colors97.xml" ContentType="application/vnd.ms-office.chartcolorstyle+xml"/>
  <Override PartName="/xl/theme/themeOverride73.xml" ContentType="application/vnd.openxmlformats-officedocument.themeOverride+xml"/>
  <Override PartName="/xl/charts/chart106.xml" ContentType="application/vnd.openxmlformats-officedocument.drawingml.chart+xml"/>
  <Override PartName="/xl/charts/style98.xml" ContentType="application/vnd.ms-office.chartstyle+xml"/>
  <Override PartName="/xl/charts/colors98.xml" ContentType="application/vnd.ms-office.chartcolorstyle+xml"/>
  <Override PartName="/xl/theme/themeOverride74.xml" ContentType="application/vnd.openxmlformats-officedocument.themeOverride+xml"/>
  <Override PartName="/xl/charts/chart107.xml" ContentType="application/vnd.openxmlformats-officedocument.drawingml.chart+xml"/>
  <Override PartName="/xl/charts/style99.xml" ContentType="application/vnd.ms-office.chartstyle+xml"/>
  <Override PartName="/xl/charts/colors99.xml" ContentType="application/vnd.ms-office.chartcolorstyle+xml"/>
  <Override PartName="/xl/theme/themeOverride75.xml" ContentType="application/vnd.openxmlformats-officedocument.themeOverride+xml"/>
  <Override PartName="/xl/drawings/drawing87.xml" ContentType="application/vnd.openxmlformats-officedocument.drawing+xml"/>
  <Override PartName="/xl/charts/chart108.xml" ContentType="application/vnd.openxmlformats-officedocument.drawingml.chart+xml"/>
  <Override PartName="/xl/charts/style100.xml" ContentType="application/vnd.ms-office.chartstyle+xml"/>
  <Override PartName="/xl/charts/colors100.xml" ContentType="application/vnd.ms-office.chartcolorstyle+xml"/>
  <Override PartName="/xl/theme/themeOverride76.xml" ContentType="application/vnd.openxmlformats-officedocument.themeOverride+xml"/>
  <Override PartName="/xl/charts/chart109.xml" ContentType="application/vnd.openxmlformats-officedocument.drawingml.chart+xml"/>
  <Override PartName="/xl/charts/style101.xml" ContentType="application/vnd.ms-office.chartstyle+xml"/>
  <Override PartName="/xl/charts/colors101.xml" ContentType="application/vnd.ms-office.chartcolorstyle+xml"/>
  <Override PartName="/xl/theme/themeOverride77.xml" ContentType="application/vnd.openxmlformats-officedocument.themeOverride+xml"/>
  <Override PartName="/xl/drawings/drawing88.xml" ContentType="application/vnd.openxmlformats-officedocument.drawing+xml"/>
  <Override PartName="/xl/charts/chart110.xml" ContentType="application/vnd.openxmlformats-officedocument.drawingml.chart+xml"/>
  <Override PartName="/xl/charts/style102.xml" ContentType="application/vnd.ms-office.chartstyle+xml"/>
  <Override PartName="/xl/charts/colors102.xml" ContentType="application/vnd.ms-office.chartcolorstyle+xml"/>
  <Override PartName="/xl/theme/themeOverride78.xml" ContentType="application/vnd.openxmlformats-officedocument.themeOverride+xml"/>
  <Override PartName="/xl/drawings/drawing89.xml" ContentType="application/vnd.openxmlformats-officedocument.drawingml.chartshapes+xml"/>
  <Override PartName="/xl/charts/chart111.xml" ContentType="application/vnd.openxmlformats-officedocument.drawingml.chart+xml"/>
  <Override PartName="/xl/charts/style103.xml" ContentType="application/vnd.ms-office.chartstyle+xml"/>
  <Override PartName="/xl/charts/colors103.xml" ContentType="application/vnd.ms-office.chartcolorstyle+xml"/>
  <Override PartName="/xl/theme/themeOverride79.xml" ContentType="application/vnd.openxmlformats-officedocument.themeOverride+xml"/>
  <Override PartName="/xl/drawings/drawing90.xml" ContentType="application/vnd.openxmlformats-officedocument.drawingml.chartshapes+xml"/>
  <Override PartName="/xl/charts/chart112.xml" ContentType="application/vnd.openxmlformats-officedocument.drawingml.chart+xml"/>
  <Override PartName="/xl/charts/style104.xml" ContentType="application/vnd.ms-office.chartstyle+xml"/>
  <Override PartName="/xl/charts/colors104.xml" ContentType="application/vnd.ms-office.chartcolorstyle+xml"/>
  <Override PartName="/xl/theme/themeOverride80.xml" ContentType="application/vnd.openxmlformats-officedocument.themeOverride+xml"/>
  <Override PartName="/xl/drawings/drawing91.xml" ContentType="application/vnd.openxmlformats-officedocument.drawingml.chartshapes+xml"/>
  <Override PartName="/xl/charts/chart113.xml" ContentType="application/vnd.openxmlformats-officedocument.drawingml.chart+xml"/>
  <Override PartName="/xl/charts/style105.xml" ContentType="application/vnd.ms-office.chartstyle+xml"/>
  <Override PartName="/xl/charts/colors105.xml" ContentType="application/vnd.ms-office.chartcolorstyle+xml"/>
  <Override PartName="/xl/theme/themeOverride81.xml" ContentType="application/vnd.openxmlformats-officedocument.themeOverride+xml"/>
  <Override PartName="/xl/drawings/drawing92.xml" ContentType="application/vnd.openxmlformats-officedocument.drawingml.chartshapes+xml"/>
  <Override PartName="/xl/drawings/drawing93.xml" ContentType="application/vnd.openxmlformats-officedocument.drawing+xml"/>
  <Override PartName="/xl/charts/chart114.xml" ContentType="application/vnd.openxmlformats-officedocument.drawingml.chart+xml"/>
  <Override PartName="/xl/charts/style106.xml" ContentType="application/vnd.ms-office.chartstyle+xml"/>
  <Override PartName="/xl/charts/colors106.xml" ContentType="application/vnd.ms-office.chartcolorstyle+xml"/>
  <Override PartName="/xl/theme/themeOverride82.xml" ContentType="application/vnd.openxmlformats-officedocument.themeOverride+xml"/>
  <Override PartName="/xl/drawings/drawing94.xml" ContentType="application/vnd.openxmlformats-officedocument.drawing+xml"/>
  <Override PartName="/xl/charts/chart115.xml" ContentType="application/vnd.openxmlformats-officedocument.drawingml.chart+xml"/>
  <Override PartName="/xl/charts/style107.xml" ContentType="application/vnd.ms-office.chartstyle+xml"/>
  <Override PartName="/xl/charts/colors107.xml" ContentType="application/vnd.ms-office.chartcolorstyle+xml"/>
  <Override PartName="/xl/theme/themeOverride83.xml" ContentType="application/vnd.openxmlformats-officedocument.themeOverride+xml"/>
  <Override PartName="/xl/charts/chart116.xml" ContentType="application/vnd.openxmlformats-officedocument.drawingml.chart+xml"/>
  <Override PartName="/xl/charts/style108.xml" ContentType="application/vnd.ms-office.chartstyle+xml"/>
  <Override PartName="/xl/charts/colors108.xml" ContentType="application/vnd.ms-office.chartcolorstyle+xml"/>
  <Override PartName="/xl/theme/themeOverride84.xml" ContentType="application/vnd.openxmlformats-officedocument.themeOverride+xml"/>
  <Override PartName="/xl/drawings/drawing95.xml" ContentType="application/vnd.openxmlformats-officedocument.drawing+xml"/>
  <Override PartName="/xl/charts/chart117.xml" ContentType="application/vnd.openxmlformats-officedocument.drawingml.chart+xml"/>
  <Override PartName="/xl/charts/style109.xml" ContentType="application/vnd.ms-office.chartstyle+xml"/>
  <Override PartName="/xl/charts/colors109.xml" ContentType="application/vnd.ms-office.chartcolorstyle+xml"/>
  <Override PartName="/xl/theme/themeOverride85.xml" ContentType="application/vnd.openxmlformats-officedocument.themeOverride+xml"/>
  <Override PartName="/xl/drawings/drawing96.xml" ContentType="application/vnd.openxmlformats-officedocument.drawing+xml"/>
  <Override PartName="/xl/charts/chart118.xml" ContentType="application/vnd.openxmlformats-officedocument.drawingml.chart+xml"/>
  <Override PartName="/xl/charts/style110.xml" ContentType="application/vnd.ms-office.chartstyle+xml"/>
  <Override PartName="/xl/charts/colors110.xml" ContentType="application/vnd.ms-office.chartcolorstyle+xml"/>
  <Override PartName="/xl/theme/themeOverride86.xml" ContentType="application/vnd.openxmlformats-officedocument.themeOverride+xml"/>
  <Override PartName="/xl/charts/chart119.xml" ContentType="application/vnd.openxmlformats-officedocument.drawingml.chart+xml"/>
  <Override PartName="/xl/charts/style111.xml" ContentType="application/vnd.ms-office.chartstyle+xml"/>
  <Override PartName="/xl/charts/colors111.xml" ContentType="application/vnd.ms-office.chartcolorstyle+xml"/>
  <Override PartName="/xl/theme/themeOverride87.xml" ContentType="application/vnd.openxmlformats-officedocument.themeOverride+xml"/>
  <Override PartName="/xl/drawings/drawing97.xml" ContentType="application/vnd.openxmlformats-officedocument.drawing+xml"/>
  <Override PartName="/xl/charts/chart120.xml" ContentType="application/vnd.openxmlformats-officedocument.drawingml.chart+xml"/>
  <Override PartName="/xl/charts/style112.xml" ContentType="application/vnd.ms-office.chartstyle+xml"/>
  <Override PartName="/xl/charts/colors112.xml" ContentType="application/vnd.ms-office.chartcolorstyle+xml"/>
  <Override PartName="/xl/theme/themeOverride88.xml" ContentType="application/vnd.openxmlformats-officedocument.themeOverride+xml"/>
  <Override PartName="/xl/charts/chart121.xml" ContentType="application/vnd.openxmlformats-officedocument.drawingml.chart+xml"/>
  <Override PartName="/xl/charts/style113.xml" ContentType="application/vnd.ms-office.chartstyle+xml"/>
  <Override PartName="/xl/charts/colors113.xml" ContentType="application/vnd.ms-office.chartcolorstyle+xml"/>
  <Override PartName="/xl/theme/themeOverride89.xml" ContentType="application/vnd.openxmlformats-officedocument.themeOverride+xml"/>
  <Override PartName="/xl/charts/chart122.xml" ContentType="application/vnd.openxmlformats-officedocument.drawingml.chart+xml"/>
  <Override PartName="/xl/charts/style114.xml" ContentType="application/vnd.ms-office.chartstyle+xml"/>
  <Override PartName="/xl/charts/colors114.xml" ContentType="application/vnd.ms-office.chartcolorstyle+xml"/>
  <Override PartName="/xl/theme/themeOverride90.xml" ContentType="application/vnd.openxmlformats-officedocument.themeOverride+xml"/>
  <Override PartName="/xl/charts/chart123.xml" ContentType="application/vnd.openxmlformats-officedocument.drawingml.chart+xml"/>
  <Override PartName="/xl/charts/style115.xml" ContentType="application/vnd.ms-office.chartstyle+xml"/>
  <Override PartName="/xl/charts/colors115.xml" ContentType="application/vnd.ms-office.chartcolorstyle+xml"/>
  <Override PartName="/xl/theme/themeOverride91.xml" ContentType="application/vnd.openxmlformats-officedocument.themeOverride+xml"/>
  <Override PartName="/xl/drawings/drawing98.xml" ContentType="application/vnd.openxmlformats-officedocument.drawing+xml"/>
  <Override PartName="/xl/charts/chart124.xml" ContentType="application/vnd.openxmlformats-officedocument.drawingml.chart+xml"/>
  <Override PartName="/xl/charts/style116.xml" ContentType="application/vnd.ms-office.chartstyle+xml"/>
  <Override PartName="/xl/charts/colors116.xml" ContentType="application/vnd.ms-office.chartcolorstyle+xml"/>
  <Override PartName="/xl/theme/themeOverride92.xml" ContentType="application/vnd.openxmlformats-officedocument.themeOverride+xml"/>
  <Override PartName="/xl/drawings/drawing99.xml" ContentType="application/vnd.openxmlformats-officedocument.drawing+xml"/>
  <Override PartName="/xl/charts/chart125.xml" ContentType="application/vnd.openxmlformats-officedocument.drawingml.chart+xml"/>
  <Override PartName="/xl/charts/style117.xml" ContentType="application/vnd.ms-office.chartstyle+xml"/>
  <Override PartName="/xl/charts/colors117.xml" ContentType="application/vnd.ms-office.chartcolorstyle+xml"/>
  <Override PartName="/xl/theme/themeOverride93.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filterPrivacy="1" codeName="ThisWorkbook"/>
  <xr:revisionPtr revIDLastSave="0" documentId="13_ncr:1_{E2167D9F-3690-494F-B2E2-F2A94E2C4684}" xr6:coauthVersionLast="47" xr6:coauthVersionMax="47" xr10:uidLastSave="{00000000-0000-0000-0000-000000000000}"/>
  <bookViews>
    <workbookView xWindow="1020" yWindow="675" windowWidth="21600" windowHeight="11385" firstSheet="26" activeTab="27" xr2:uid="{9DDF5C81-C366-5C4D-A1DA-5ACC6CFDE3BC}"/>
  </bookViews>
  <sheets>
    <sheet name="Índice" sheetId="114" r:id="rId1"/>
    <sheet name="RESUMEN EJECUTIVO" sheetId="115" r:id="rId2"/>
    <sheet name="Programas evaluados" sheetId="79" r:id="rId3"/>
    <sheet name="Esquema del estudio" sheetId="112" r:id="rId4"/>
    <sheet name="1 INTRODUCCIÓN" sheetId="1" r:id="rId5"/>
    <sheet name="1.2.2.1 G1" sheetId="97" r:id="rId6"/>
    <sheet name="1.2.2.1 G2" sheetId="98" r:id="rId7"/>
    <sheet name="1.2.2.2 G3" sheetId="99" r:id="rId8"/>
    <sheet name="1.2.2.2 G4" sheetId="81" r:id="rId9"/>
    <sheet name="1.2.2.2 G5" sheetId="100" r:id="rId10"/>
    <sheet name="1.2.2.3 G6" sheetId="101" r:id="rId11"/>
    <sheet name="1.2.2.3 G7" sheetId="82" r:id="rId12"/>
    <sheet name="1.2.2.3 G8" sheetId="102" r:id="rId13"/>
    <sheet name="1.2.2.3 G9" sheetId="84" r:id="rId14"/>
    <sheet name="1.2.2.4 G10" sheetId="103" r:id="rId15"/>
    <sheet name="1.2.2.4 G11" sheetId="85" r:id="rId16"/>
    <sheet name="1.2.3 G12" sheetId="104" r:id="rId17"/>
    <sheet name="1.2.3 G13" sheetId="105" r:id="rId18"/>
    <sheet name="1.2.3 G14" sheetId="106" r:id="rId19"/>
    <sheet name="1.2.3.1 G15" sheetId="86" r:id="rId20"/>
    <sheet name="1.2.3.1 G16" sheetId="43" r:id="rId21"/>
    <sheet name="1.2.3.1 G17" sheetId="107" r:id="rId22"/>
    <sheet name="1.2.3.1 C1" sheetId="87" r:id="rId23"/>
    <sheet name="1.2.3.1 G18" sheetId="88" r:id="rId24"/>
    <sheet name="1.2.3.2 G19" sheetId="108" r:id="rId25"/>
    <sheet name="1.2.3.3 G20" sheetId="109" r:id="rId26"/>
    <sheet name="1.2.4 G21" sheetId="48" r:id="rId27"/>
    <sheet name="1.2.4 G22" sheetId="49" r:id="rId28"/>
    <sheet name="1.3 C2" sheetId="110" r:id="rId29"/>
    <sheet name="1.3 C3" sheetId="113" r:id="rId30"/>
    <sheet name="1.5 C4" sheetId="89" r:id="rId31"/>
    <sheet name="2 EJE 1" sheetId="7" r:id="rId32"/>
    <sheet name="2.1 C5" sheetId="90" r:id="rId33"/>
    <sheet name="2.1.1 G23" sheetId="10" r:id="rId34"/>
    <sheet name="2.1.1 C6" sheetId="91" r:id="rId35"/>
    <sheet name="2.1.1 G24" sheetId="11" r:id="rId36"/>
    <sheet name="2.1.2 G25" sheetId="12" r:id="rId37"/>
    <sheet name="2.1.2 G26" sheetId="13" r:id="rId38"/>
    <sheet name="2.1.3 G27" sheetId="14" r:id="rId39"/>
    <sheet name="2.1.3 G28" sheetId="15" r:id="rId40"/>
    <sheet name="2.1.3 G29" sheetId="16" r:id="rId41"/>
    <sheet name="2.2 C7" sheetId="92" r:id="rId42"/>
    <sheet name="2.2.1 G30" sheetId="17" r:id="rId43"/>
    <sheet name="2.2.1 G31" sheetId="18" r:id="rId44"/>
    <sheet name="2.2.2 G32" sheetId="19" r:id="rId45"/>
    <sheet name="2.2.2 G33" sheetId="20" r:id="rId46"/>
    <sheet name="2.2.2 G34" sheetId="21" r:id="rId47"/>
    <sheet name="2.2.2 G35" sheetId="22" r:id="rId48"/>
    <sheet name="2.2.3 G36" sheetId="93" r:id="rId49"/>
    <sheet name="2.2.3 G37" sheetId="94" r:id="rId50"/>
    <sheet name="2.2.3 G38" sheetId="95" r:id="rId51"/>
    <sheet name="3 EJE 2" sheetId="25" r:id="rId52"/>
    <sheet name="3.1.1 G39" sheetId="26" r:id="rId53"/>
    <sheet name="3.1.1 G40" sheetId="29" r:id="rId54"/>
    <sheet name="3.1.2 G41" sheetId="30" r:id="rId55"/>
    <sheet name="3.1.3 G42" sheetId="32" r:id="rId56"/>
    <sheet name="3.1.3 G43" sheetId="31" r:id="rId57"/>
    <sheet name="3.2 C9" sheetId="116" r:id="rId58"/>
    <sheet name="4 EJE 3" sheetId="33" r:id="rId59"/>
    <sheet name="4.1.1 G44" sheetId="51" r:id="rId60"/>
    <sheet name="4.1.1 G45" sheetId="53" r:id="rId61"/>
    <sheet name="4.1.2 G46" sheetId="58" r:id="rId62"/>
    <sheet name="4.1.2 G47" sheetId="57" r:id="rId63"/>
    <sheet name="4.1.3 G48" sheetId="56" r:id="rId64"/>
    <sheet name="4.1.3 G49" sheetId="54" r:id="rId65"/>
    <sheet name="4.2.1 G50" sheetId="59" r:id="rId66"/>
    <sheet name="4.2.1 G51" sheetId="60" r:id="rId67"/>
    <sheet name="4.2.2 G52" sheetId="61" r:id="rId68"/>
    <sheet name="4.3.1 G53" sheetId="62" r:id="rId69"/>
    <sheet name="4.3.1 G54" sheetId="63" r:id="rId70"/>
    <sheet name="4.3.2 G55" sheetId="64" r:id="rId71"/>
    <sheet name="4.3.3 G56" sheetId="66" r:id="rId72"/>
    <sheet name="4.3.3 G57" sheetId="65" r:id="rId73"/>
    <sheet name="4.3.4 G58" sheetId="68" r:id="rId74"/>
    <sheet name="4.4.1 G59" sheetId="69" r:id="rId75"/>
    <sheet name="4.4.1 G60" sheetId="70" r:id="rId76"/>
    <sheet name="4.4.2 G61" sheetId="71" r:id="rId77"/>
    <sheet name="4.4.2 G62" sheetId="72" r:id="rId78"/>
    <sheet name="4.4.3 G63" sheetId="73" r:id="rId79"/>
    <sheet name="4.4.3 G64" sheetId="74" r:id="rId80"/>
    <sheet name="4.4.3 G65" sheetId="75" r:id="rId81"/>
    <sheet name="4.5.1 G66" sheetId="76" r:id="rId82"/>
    <sheet name="4.6 C10" sheetId="117" r:id="rId83"/>
  </sheets>
  <definedNames>
    <definedName name="_xlchart.v2.0" hidden="1">'1.2.2.2 G4'!$F$5:$K$5</definedName>
    <definedName name="_xlchart.v2.1" hidden="1">'1.2.2.2 G4'!$F$7:$K$7</definedName>
    <definedName name="_xlchart.v2.2" hidden="1">'1.2.2.2 G4'!$F$5:$K$5</definedName>
    <definedName name="_xlchart.v2.3" hidden="1">'1.2.2.2 G4'!$F$6:$K$6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 i="116" l="1"/>
  <c r="B5" i="115"/>
  <c r="F60" i="62" l="1"/>
  <c r="F61" i="62"/>
  <c r="F62" i="62"/>
  <c r="F63" i="62"/>
  <c r="F64" i="62"/>
  <c r="F65" i="62"/>
  <c r="F66" i="62"/>
  <c r="F67" i="62"/>
  <c r="F68" i="62"/>
  <c r="F69" i="62"/>
  <c r="F70" i="62"/>
  <c r="F71" i="62"/>
  <c r="F72" i="62"/>
  <c r="F73" i="62"/>
  <c r="F74" i="62"/>
  <c r="F75" i="62"/>
  <c r="F59" i="62"/>
  <c r="E20" i="93" l="1"/>
  <c r="E21" i="93" s="1"/>
  <c r="E22" i="93" s="1"/>
  <c r="E23" i="93" s="1"/>
  <c r="E24" i="93" s="1"/>
  <c r="E25" i="93" s="1"/>
  <c r="E26" i="93" s="1"/>
  <c r="E27" i="93" s="1"/>
  <c r="E28" i="93" s="1"/>
  <c r="E29" i="93" s="1"/>
  <c r="E30" i="93" s="1"/>
  <c r="E31" i="93" s="1"/>
  <c r="E32" i="93" s="1"/>
  <c r="E33" i="93" s="1"/>
  <c r="E34" i="93" s="1"/>
  <c r="E35" i="93" s="1"/>
  <c r="E36" i="93" s="1"/>
  <c r="E37" i="93" s="1"/>
  <c r="E38" i="93" s="1"/>
  <c r="E39" i="93" s="1"/>
  <c r="E40" i="93" s="1"/>
  <c r="E41" i="93" s="1"/>
  <c r="E42" i="93" s="1"/>
  <c r="E43" i="93" s="1"/>
  <c r="E44" i="93" s="1"/>
  <c r="E45" i="93" s="1"/>
  <c r="E46" i="93" s="1"/>
  <c r="E47" i="93" s="1"/>
  <c r="E48" i="93" s="1"/>
  <c r="E49" i="93" s="1"/>
  <c r="E50" i="93" s="1"/>
  <c r="E51" i="93" s="1"/>
  <c r="E52" i="93" s="1"/>
  <c r="E53" i="93" s="1"/>
  <c r="E54" i="93" s="1"/>
  <c r="E55" i="93" s="1"/>
  <c r="G14" i="88" l="1"/>
  <c r="G13" i="88"/>
  <c r="G12" i="88"/>
  <c r="G11" i="88"/>
  <c r="G10" i="88"/>
  <c r="G9" i="88"/>
  <c r="G8" i="88"/>
  <c r="G7" i="88"/>
  <c r="G6" i="88"/>
  <c r="G5" i="88"/>
  <c r="G4" i="88"/>
  <c r="E105" i="73" l="1"/>
  <c r="E106" i="73" s="1"/>
  <c r="E107" i="73" s="1"/>
  <c r="E108" i="73" s="1"/>
  <c r="E109" i="73" s="1"/>
  <c r="E110" i="73" s="1"/>
  <c r="E111" i="73" s="1"/>
  <c r="E112" i="73" s="1"/>
  <c r="E113" i="73" s="1"/>
  <c r="E114" i="73" s="1"/>
  <c r="E115" i="73" s="1"/>
  <c r="E116" i="73" s="1"/>
  <c r="E117" i="73" s="1"/>
  <c r="E118" i="73" s="1"/>
  <c r="E119" i="73" s="1"/>
  <c r="E120" i="73" s="1"/>
  <c r="E121" i="73" s="1"/>
  <c r="E122" i="73" s="1"/>
  <c r="E123" i="73" s="1"/>
  <c r="E124" i="73" s="1"/>
  <c r="E125" i="73" s="1"/>
  <c r="E126" i="73" s="1"/>
  <c r="E127" i="73" s="1"/>
  <c r="E128" i="73" s="1"/>
  <c r="E129" i="73" s="1"/>
  <c r="E130" i="73" s="1"/>
  <c r="E131" i="73" s="1"/>
  <c r="E132" i="73" s="1"/>
  <c r="E133" i="73" s="1"/>
  <c r="E134" i="73" s="1"/>
  <c r="E135" i="73" s="1"/>
  <c r="E136" i="73" s="1"/>
  <c r="E137" i="73" s="1"/>
  <c r="E138" i="73" s="1"/>
  <c r="E139" i="73" s="1"/>
  <c r="E140" i="73" s="1"/>
  <c r="E81" i="73"/>
  <c r="E82" i="73" s="1"/>
  <c r="E83" i="73" s="1"/>
  <c r="E84" i="73" s="1"/>
  <c r="E85" i="73" s="1"/>
  <c r="E86" i="73" s="1"/>
  <c r="E87" i="73" s="1"/>
  <c r="E88" i="73" s="1"/>
  <c r="E89" i="73" s="1"/>
  <c r="E90" i="73" s="1"/>
  <c r="E91" i="73" s="1"/>
  <c r="E92" i="73" s="1"/>
  <c r="E93" i="73" s="1"/>
  <c r="E94" i="73" s="1"/>
  <c r="E95" i="73" s="1"/>
  <c r="E96" i="73" s="1"/>
  <c r="E97" i="73" s="1"/>
  <c r="E98" i="73" s="1"/>
  <c r="E99" i="73" s="1"/>
  <c r="E100" i="73" s="1"/>
  <c r="E101" i="73" s="1"/>
  <c r="E102" i="73" s="1"/>
  <c r="E103" i="73" s="1"/>
  <c r="E28" i="73"/>
  <c r="E29" i="73" s="1"/>
  <c r="E30" i="73" s="1"/>
  <c r="E31" i="73" s="1"/>
  <c r="E32" i="73" s="1"/>
  <c r="E33" i="73" s="1"/>
  <c r="E34" i="73" s="1"/>
  <c r="E35" i="73" s="1"/>
  <c r="E36" i="73" s="1"/>
  <c r="E37" i="73" s="1"/>
  <c r="E38" i="73" s="1"/>
  <c r="E39" i="73" s="1"/>
  <c r="E40" i="73" s="1"/>
  <c r="E41" i="73" s="1"/>
  <c r="E42" i="73" s="1"/>
  <c r="E43" i="73" s="1"/>
  <c r="E44" i="73" s="1"/>
  <c r="E45" i="73" s="1"/>
  <c r="E46" i="73" s="1"/>
  <c r="E47" i="73" s="1"/>
  <c r="E48" i="73" s="1"/>
  <c r="E49" i="73" s="1"/>
  <c r="E50" i="73" s="1"/>
  <c r="E51" i="73" s="1"/>
  <c r="E52" i="73" s="1"/>
  <c r="E53" i="73" s="1"/>
  <c r="E54" i="73" s="1"/>
  <c r="E55" i="73" s="1"/>
  <c r="E56" i="73" s="1"/>
  <c r="E57" i="73" s="1"/>
  <c r="E58" i="73" s="1"/>
  <c r="E59" i="73" s="1"/>
  <c r="E60" i="73" s="1"/>
  <c r="E61" i="73" s="1"/>
  <c r="E62" i="73" s="1"/>
  <c r="E63" i="73" s="1"/>
  <c r="E4" i="73"/>
  <c r="E5" i="73" s="1"/>
  <c r="E6" i="73" s="1"/>
  <c r="E7" i="73" s="1"/>
  <c r="E8" i="73" s="1"/>
  <c r="E9" i="73" s="1"/>
  <c r="E10" i="73" s="1"/>
  <c r="E11" i="73" s="1"/>
  <c r="E12" i="73" s="1"/>
  <c r="E13" i="73" s="1"/>
  <c r="E14" i="73" s="1"/>
  <c r="E15" i="73" s="1"/>
  <c r="E16" i="73" s="1"/>
  <c r="E17" i="73" s="1"/>
  <c r="E18" i="73" s="1"/>
  <c r="E19" i="73" s="1"/>
  <c r="E20" i="73" s="1"/>
  <c r="E21" i="73" s="1"/>
  <c r="E22" i="73" s="1"/>
  <c r="E23" i="73" s="1"/>
  <c r="E24" i="73" s="1"/>
  <c r="E25" i="73" s="1"/>
  <c r="E26" i="73" s="1"/>
  <c r="J67" i="66"/>
  <c r="I67" i="66"/>
  <c r="H67" i="66"/>
  <c r="J66" i="66"/>
  <c r="I66" i="66"/>
  <c r="H66" i="66"/>
  <c r="J65" i="66"/>
  <c r="I65" i="66"/>
  <c r="H65" i="66"/>
  <c r="J64" i="66"/>
  <c r="I64" i="66"/>
  <c r="H64" i="66"/>
  <c r="J63" i="66"/>
  <c r="I63" i="66"/>
  <c r="H63" i="66"/>
  <c r="J62" i="66"/>
  <c r="I62" i="66"/>
  <c r="H62" i="66"/>
  <c r="J61" i="66"/>
  <c r="I61" i="66"/>
  <c r="H61" i="66"/>
  <c r="J60" i="66"/>
  <c r="I60" i="66"/>
  <c r="H60" i="66"/>
  <c r="J59" i="66"/>
  <c r="I59" i="66"/>
  <c r="H59" i="66"/>
  <c r="J58" i="66"/>
  <c r="I58" i="66"/>
  <c r="H58" i="66"/>
  <c r="J57" i="66"/>
  <c r="I57" i="66"/>
  <c r="H57" i="66"/>
  <c r="J56" i="66"/>
  <c r="I56" i="66"/>
  <c r="H56" i="66"/>
  <c r="J55" i="66"/>
  <c r="I55" i="66"/>
  <c r="H55" i="66"/>
  <c r="J54" i="66"/>
  <c r="I54" i="66"/>
  <c r="H54" i="66"/>
  <c r="J53" i="66"/>
  <c r="I53" i="66"/>
  <c r="H53" i="66"/>
  <c r="J52" i="66"/>
  <c r="I52" i="66"/>
  <c r="H52" i="66"/>
  <c r="J51" i="66"/>
  <c r="I51" i="66"/>
  <c r="H51" i="66"/>
  <c r="J50" i="66"/>
  <c r="I50" i="66"/>
  <c r="H50" i="66"/>
  <c r="J49" i="66"/>
  <c r="I49" i="66"/>
  <c r="H49" i="66"/>
  <c r="J48" i="66"/>
  <c r="I48" i="66"/>
  <c r="H48" i="66"/>
  <c r="J47" i="66"/>
  <c r="I47" i="66"/>
  <c r="H47" i="66"/>
  <c r="J46" i="66"/>
  <c r="I46" i="66"/>
  <c r="H46" i="66"/>
  <c r="J45" i="66"/>
  <c r="I45" i="66"/>
  <c r="H45" i="66"/>
  <c r="J44" i="66"/>
  <c r="I44" i="66"/>
  <c r="H44" i="66"/>
  <c r="J43" i="66"/>
  <c r="I43" i="66"/>
  <c r="H43" i="66"/>
  <c r="J42" i="66"/>
  <c r="I42" i="66"/>
  <c r="H42" i="66"/>
  <c r="J41" i="66"/>
  <c r="I41" i="66"/>
  <c r="H41" i="66"/>
  <c r="J40" i="66"/>
  <c r="I40" i="66"/>
  <c r="H40" i="66"/>
  <c r="J39" i="66"/>
  <c r="I39" i="66"/>
  <c r="H39" i="66"/>
  <c r="J38" i="66"/>
  <c r="I38" i="66"/>
  <c r="H38" i="66"/>
  <c r="J37" i="66"/>
  <c r="I37" i="66"/>
  <c r="H37" i="66"/>
  <c r="J36" i="66"/>
  <c r="I36" i="66"/>
  <c r="H36" i="66"/>
  <c r="J35" i="66"/>
  <c r="I35" i="66"/>
  <c r="H35" i="66"/>
  <c r="J34" i="66"/>
  <c r="I34" i="66"/>
  <c r="H34" i="66"/>
  <c r="J33" i="66"/>
  <c r="I33" i="66"/>
  <c r="H33" i="66"/>
  <c r="J32" i="66"/>
  <c r="I32" i="66"/>
  <c r="H32" i="66"/>
  <c r="J31" i="66"/>
  <c r="I31" i="66"/>
  <c r="H31" i="66"/>
  <c r="E31" i="66"/>
  <c r="E32" i="66" s="1"/>
  <c r="E33" i="66" s="1"/>
  <c r="E34" i="66" s="1"/>
  <c r="E35" i="66" s="1"/>
  <c r="E36" i="66" s="1"/>
  <c r="E37" i="66" s="1"/>
  <c r="E38" i="66" s="1"/>
  <c r="E39" i="66" s="1"/>
  <c r="E40" i="66" s="1"/>
  <c r="E41" i="66" s="1"/>
  <c r="E42" i="66" s="1"/>
  <c r="E43" i="66" s="1"/>
  <c r="E44" i="66" s="1"/>
  <c r="E45" i="66" s="1"/>
  <c r="E46" i="66" s="1"/>
  <c r="E47" i="66" s="1"/>
  <c r="E48" i="66" s="1"/>
  <c r="E49" i="66" s="1"/>
  <c r="E50" i="66" s="1"/>
  <c r="E51" i="66" s="1"/>
  <c r="E52" i="66" s="1"/>
  <c r="E53" i="66" s="1"/>
  <c r="E54" i="66" s="1"/>
  <c r="E55" i="66" s="1"/>
  <c r="E56" i="66" s="1"/>
  <c r="E57" i="66" s="1"/>
  <c r="E58" i="66" s="1"/>
  <c r="E59" i="66" s="1"/>
  <c r="E60" i="66" s="1"/>
  <c r="E61" i="66" s="1"/>
  <c r="E62" i="66" s="1"/>
  <c r="E63" i="66" s="1"/>
  <c r="E64" i="66" s="1"/>
  <c r="E65" i="66" s="1"/>
  <c r="E66" i="66" s="1"/>
  <c r="E67" i="66" s="1"/>
  <c r="G30" i="66"/>
  <c r="F30" i="66"/>
  <c r="J29" i="66"/>
  <c r="I29" i="66"/>
  <c r="H29" i="66"/>
  <c r="J28" i="66"/>
  <c r="I28" i="66"/>
  <c r="H28" i="66"/>
  <c r="J27" i="66"/>
  <c r="I27" i="66"/>
  <c r="H27" i="66"/>
  <c r="J26" i="66"/>
  <c r="I26" i="66"/>
  <c r="H26" i="66"/>
  <c r="J25" i="66"/>
  <c r="I25" i="66"/>
  <c r="H25" i="66"/>
  <c r="J24" i="66"/>
  <c r="I24" i="66"/>
  <c r="H24" i="66"/>
  <c r="J23" i="66"/>
  <c r="I23" i="66"/>
  <c r="H23" i="66"/>
  <c r="J22" i="66"/>
  <c r="I22" i="66"/>
  <c r="H22" i="66"/>
  <c r="J21" i="66"/>
  <c r="I21" i="66"/>
  <c r="H21" i="66"/>
  <c r="J20" i="66"/>
  <c r="I20" i="66"/>
  <c r="H20" i="66"/>
  <c r="J19" i="66"/>
  <c r="I19" i="66"/>
  <c r="H19" i="66"/>
  <c r="J18" i="66"/>
  <c r="I18" i="66"/>
  <c r="H18" i="66"/>
  <c r="J17" i="66"/>
  <c r="I17" i="66"/>
  <c r="H17" i="66"/>
  <c r="J16" i="66"/>
  <c r="I16" i="66"/>
  <c r="H16" i="66"/>
  <c r="J15" i="66"/>
  <c r="I15" i="66"/>
  <c r="H15" i="66"/>
  <c r="J14" i="66"/>
  <c r="I14" i="66"/>
  <c r="H14" i="66"/>
  <c r="J13" i="66"/>
  <c r="I13" i="66"/>
  <c r="H13" i="66"/>
  <c r="J12" i="66"/>
  <c r="I12" i="66"/>
  <c r="H12" i="66"/>
  <c r="J11" i="66"/>
  <c r="I11" i="66"/>
  <c r="H11" i="66"/>
  <c r="J10" i="66"/>
  <c r="I10" i="66"/>
  <c r="H10" i="66"/>
  <c r="J9" i="66"/>
  <c r="I9" i="66"/>
  <c r="H9" i="66"/>
  <c r="J8" i="66"/>
  <c r="I8" i="66"/>
  <c r="H8" i="66"/>
  <c r="J7" i="66"/>
  <c r="I7" i="66"/>
  <c r="H7" i="66"/>
  <c r="E7" i="66"/>
  <c r="E8" i="66" s="1"/>
  <c r="E9" i="66" s="1"/>
  <c r="E10" i="66" s="1"/>
  <c r="E11" i="66" s="1"/>
  <c r="E12" i="66" s="1"/>
  <c r="E13" i="66" s="1"/>
  <c r="E14" i="66" s="1"/>
  <c r="E15" i="66" s="1"/>
  <c r="E16" i="66" s="1"/>
  <c r="E17" i="66" s="1"/>
  <c r="E18" i="66" s="1"/>
  <c r="E19" i="66" s="1"/>
  <c r="E20" i="66" s="1"/>
  <c r="E21" i="66" s="1"/>
  <c r="E22" i="66" s="1"/>
  <c r="E23" i="66" s="1"/>
  <c r="E24" i="66" s="1"/>
  <c r="E25" i="66" s="1"/>
  <c r="E26" i="66" s="1"/>
  <c r="E27" i="66" s="1"/>
  <c r="E28" i="66" s="1"/>
  <c r="E29" i="66" s="1"/>
  <c r="J6" i="66"/>
  <c r="I6" i="66"/>
  <c r="H6" i="66"/>
  <c r="G50" i="62"/>
  <c r="F50" i="62"/>
  <c r="E50" i="62"/>
  <c r="G49" i="62"/>
  <c r="F49" i="62"/>
  <c r="E49" i="62"/>
  <c r="G48" i="62"/>
  <c r="F48" i="62"/>
  <c r="E48" i="62"/>
  <c r="G47" i="62"/>
  <c r="F47" i="62"/>
  <c r="E47" i="62"/>
  <c r="G31" i="62"/>
  <c r="F31" i="62"/>
  <c r="E31" i="62"/>
  <c r="G30" i="62"/>
  <c r="F30" i="62"/>
  <c r="E30" i="62"/>
  <c r="G29" i="62"/>
  <c r="F29" i="62"/>
  <c r="E29" i="62"/>
  <c r="G12" i="62"/>
  <c r="F12" i="62"/>
  <c r="E12" i="62"/>
  <c r="G11" i="62"/>
  <c r="F11" i="62"/>
  <c r="E11" i="62"/>
  <c r="G70" i="59"/>
  <c r="G69" i="59"/>
  <c r="G68" i="59"/>
  <c r="G67" i="59"/>
  <c r="G47" i="59"/>
  <c r="G66" i="59"/>
  <c r="G46" i="59"/>
  <c r="G65" i="59"/>
  <c r="G45" i="59"/>
  <c r="G64" i="59"/>
  <c r="G44" i="59"/>
  <c r="F63" i="59"/>
  <c r="F73" i="59" s="1"/>
  <c r="E63" i="59"/>
  <c r="E76" i="59" s="1"/>
  <c r="F43" i="59"/>
  <c r="F49" i="59" s="1"/>
  <c r="E43" i="59"/>
  <c r="E49" i="59" s="1"/>
  <c r="G27" i="59"/>
  <c r="G26" i="59"/>
  <c r="G8" i="59"/>
  <c r="G25" i="59"/>
  <c r="G7" i="59"/>
  <c r="F24" i="59"/>
  <c r="F29" i="59" s="1"/>
  <c r="E24" i="59"/>
  <c r="E29" i="59" s="1"/>
  <c r="F6" i="59"/>
  <c r="F11" i="59" s="1"/>
  <c r="E6" i="59"/>
  <c r="E10" i="59" s="1"/>
  <c r="G63" i="59" l="1"/>
  <c r="G72" i="59" s="1"/>
  <c r="G6" i="59"/>
  <c r="G10" i="59" s="1"/>
  <c r="G75" i="59"/>
  <c r="G43" i="59"/>
  <c r="G49" i="59" s="1"/>
  <c r="G77" i="59"/>
  <c r="G50" i="59"/>
  <c r="G78" i="59"/>
  <c r="F10" i="59"/>
  <c r="E11" i="59"/>
  <c r="G73" i="59"/>
  <c r="E30" i="59"/>
  <c r="E72" i="59"/>
  <c r="F76" i="59"/>
  <c r="G76" i="59"/>
  <c r="F72" i="59"/>
  <c r="E74" i="59"/>
  <c r="G24" i="59"/>
  <c r="F30" i="59"/>
  <c r="E50" i="59"/>
  <c r="F74" i="59"/>
  <c r="E77" i="59"/>
  <c r="E31" i="59"/>
  <c r="E52" i="59"/>
  <c r="F77" i="59"/>
  <c r="F31" i="59"/>
  <c r="F52" i="59"/>
  <c r="E75" i="59"/>
  <c r="F50" i="59"/>
  <c r="E51" i="59"/>
  <c r="F75" i="59"/>
  <c r="E78" i="59"/>
  <c r="F51" i="59"/>
  <c r="E73" i="59"/>
  <c r="F78" i="59"/>
  <c r="G74" i="59" l="1"/>
  <c r="G11" i="59"/>
  <c r="G52" i="59"/>
  <c r="G51" i="59"/>
  <c r="G29" i="59"/>
  <c r="G30" i="59"/>
  <c r="G31" i="59"/>
  <c r="G26" i="58" l="1"/>
  <c r="F26" i="58"/>
  <c r="F7" i="57"/>
  <c r="E7" i="57"/>
  <c r="J53" i="32" l="1"/>
  <c r="I53" i="32"/>
  <c r="H53" i="32"/>
  <c r="J52" i="32"/>
  <c r="I52" i="32"/>
  <c r="H52" i="32"/>
  <c r="J51" i="32"/>
  <c r="I51" i="32"/>
  <c r="H51" i="32"/>
  <c r="J50" i="32"/>
  <c r="I50" i="32"/>
  <c r="H50" i="32"/>
  <c r="J49" i="32"/>
  <c r="I49" i="32"/>
  <c r="H49" i="32"/>
  <c r="J48" i="32"/>
  <c r="I48" i="32"/>
  <c r="H48" i="32"/>
  <c r="J47" i="32"/>
  <c r="I47" i="32"/>
  <c r="H47" i="32"/>
  <c r="J46" i="32"/>
  <c r="I46" i="32"/>
  <c r="H46" i="32"/>
  <c r="J45" i="32"/>
  <c r="I45" i="32"/>
  <c r="H45" i="32"/>
  <c r="J44" i="32"/>
  <c r="I44" i="32"/>
  <c r="H44" i="32"/>
  <c r="J43" i="32"/>
  <c r="I43" i="32"/>
  <c r="H43" i="32"/>
  <c r="J42" i="32"/>
  <c r="I42" i="32"/>
  <c r="H42" i="32"/>
  <c r="J41" i="32"/>
  <c r="I41" i="32"/>
  <c r="H41" i="32"/>
  <c r="J40" i="32"/>
  <c r="I40" i="32"/>
  <c r="H40" i="32"/>
  <c r="J39" i="32"/>
  <c r="I39" i="32"/>
  <c r="H39" i="32"/>
  <c r="J38" i="32"/>
  <c r="I38" i="32"/>
  <c r="H38" i="32"/>
  <c r="J37" i="32"/>
  <c r="I37" i="32"/>
  <c r="H37" i="32"/>
  <c r="J36" i="32"/>
  <c r="I36" i="32"/>
  <c r="H36" i="32"/>
  <c r="J35" i="32"/>
  <c r="I35" i="32"/>
  <c r="H35" i="32"/>
  <c r="J34" i="32"/>
  <c r="I34" i="32"/>
  <c r="H34" i="32"/>
  <c r="J33" i="32"/>
  <c r="I33" i="32"/>
  <c r="H33" i="32"/>
  <c r="J32" i="32"/>
  <c r="I32" i="32"/>
  <c r="H32" i="32"/>
  <c r="J31" i="32"/>
  <c r="I31" i="32"/>
  <c r="H31" i="32"/>
  <c r="J30" i="32"/>
  <c r="I30" i="32"/>
  <c r="H30" i="32"/>
  <c r="E30" i="32"/>
  <c r="E31" i="32" s="1"/>
  <c r="E32" i="32" s="1"/>
  <c r="E33" i="32" s="1"/>
  <c r="E34" i="32" s="1"/>
  <c r="E35" i="32" s="1"/>
  <c r="E36" i="32" s="1"/>
  <c r="E37" i="32" s="1"/>
  <c r="E38" i="32" s="1"/>
  <c r="E39" i="32" s="1"/>
  <c r="E40" i="32" s="1"/>
  <c r="E41" i="32" s="1"/>
  <c r="E42" i="32" s="1"/>
  <c r="E43" i="32" s="1"/>
  <c r="E44" i="32" s="1"/>
  <c r="E45" i="32" s="1"/>
  <c r="E46" i="32" s="1"/>
  <c r="E47" i="32" s="1"/>
  <c r="E48" i="32" s="1"/>
  <c r="E49" i="32" s="1"/>
  <c r="E50" i="32" s="1"/>
  <c r="E51" i="32" s="1"/>
  <c r="E52" i="32" s="1"/>
  <c r="E53" i="32" s="1"/>
  <c r="J28" i="32"/>
  <c r="I28" i="32"/>
  <c r="H28" i="32"/>
  <c r="J27" i="32"/>
  <c r="I27" i="32"/>
  <c r="H27" i="32"/>
  <c r="J26" i="32"/>
  <c r="I26" i="32"/>
  <c r="H26" i="32"/>
  <c r="J25" i="32"/>
  <c r="I25" i="32"/>
  <c r="H25" i="32"/>
  <c r="J24" i="32"/>
  <c r="I24" i="32"/>
  <c r="H24" i="32"/>
  <c r="J23" i="32"/>
  <c r="I23" i="32"/>
  <c r="H23" i="32"/>
  <c r="J22" i="32"/>
  <c r="I22" i="32"/>
  <c r="H22" i="32"/>
  <c r="J21" i="32"/>
  <c r="I21" i="32"/>
  <c r="H21" i="32"/>
  <c r="J20" i="32"/>
  <c r="I20" i="32"/>
  <c r="H20" i="32"/>
  <c r="J19" i="32"/>
  <c r="I19" i="32"/>
  <c r="H19" i="32"/>
  <c r="J18" i="32"/>
  <c r="I18" i="32"/>
  <c r="H18" i="32"/>
  <c r="J17" i="32"/>
  <c r="I17" i="32"/>
  <c r="H17" i="32"/>
  <c r="J16" i="32"/>
  <c r="I16" i="32"/>
  <c r="H16" i="32"/>
  <c r="J15" i="32"/>
  <c r="I15" i="32"/>
  <c r="H15" i="32"/>
  <c r="J14" i="32"/>
  <c r="I14" i="32"/>
  <c r="H14" i="32"/>
  <c r="J13" i="32"/>
  <c r="I13" i="32"/>
  <c r="H13" i="32"/>
  <c r="J12" i="32"/>
  <c r="I12" i="32"/>
  <c r="H12" i="32"/>
  <c r="J11" i="32"/>
  <c r="I11" i="32"/>
  <c r="H11" i="32"/>
  <c r="J10" i="32"/>
  <c r="I10" i="32"/>
  <c r="H10" i="32"/>
  <c r="J9" i="32"/>
  <c r="I9" i="32"/>
  <c r="H9" i="32"/>
  <c r="J8" i="32"/>
  <c r="I8" i="32"/>
  <c r="H8" i="32"/>
  <c r="J7" i="32"/>
  <c r="I7" i="32"/>
  <c r="H7" i="32"/>
  <c r="J6" i="32"/>
  <c r="I6" i="32"/>
  <c r="H6" i="32"/>
  <c r="E6" i="32"/>
  <c r="E7" i="32" s="1"/>
  <c r="E8" i="32" s="1"/>
  <c r="E9" i="32" s="1"/>
  <c r="E10" i="32" s="1"/>
  <c r="E11" i="32" s="1"/>
  <c r="E12" i="32" s="1"/>
  <c r="E13" i="32" s="1"/>
  <c r="E14" i="32" s="1"/>
  <c r="E15" i="32" s="1"/>
  <c r="E16" i="32" s="1"/>
  <c r="E17" i="32" s="1"/>
  <c r="E18" i="32" s="1"/>
  <c r="E19" i="32" s="1"/>
  <c r="E20" i="32" s="1"/>
  <c r="E21" i="32" s="1"/>
  <c r="E22" i="32" s="1"/>
  <c r="E23" i="32" s="1"/>
  <c r="E24" i="32" s="1"/>
  <c r="E25" i="32" s="1"/>
  <c r="E26" i="32" s="1"/>
  <c r="E27" i="32" s="1"/>
  <c r="E28" i="32" s="1"/>
  <c r="J5" i="32"/>
  <c r="I5" i="32"/>
  <c r="H5" i="32"/>
  <c r="G29" i="30" l="1"/>
  <c r="F29" i="30"/>
  <c r="G8" i="29"/>
  <c r="G6" i="29"/>
  <c r="G5" i="29"/>
  <c r="G7" i="29" l="1"/>
  <c r="K54" i="17" l="1"/>
  <c r="J54" i="17"/>
  <c r="I54" i="17"/>
  <c r="H54" i="17"/>
  <c r="G54" i="17"/>
  <c r="F54" i="17"/>
  <c r="K53" i="17"/>
  <c r="J53" i="17"/>
  <c r="I53" i="17"/>
  <c r="H53" i="17"/>
  <c r="G53" i="17"/>
  <c r="F53" i="17"/>
  <c r="E32" i="14"/>
  <c r="E33" i="14" s="1"/>
  <c r="E34" i="14" s="1"/>
  <c r="E35" i="14" s="1"/>
  <c r="E36" i="14" s="1"/>
  <c r="E37" i="14" s="1"/>
  <c r="E38" i="14" s="1"/>
  <c r="E39" i="14" s="1"/>
  <c r="E40" i="14" s="1"/>
  <c r="E41" i="14" s="1"/>
  <c r="E42" i="14" s="1"/>
  <c r="E43" i="14" s="1"/>
  <c r="E44" i="14" s="1"/>
  <c r="E45" i="14" s="1"/>
  <c r="E46" i="14" s="1"/>
  <c r="E47" i="14" s="1"/>
  <c r="E48" i="14" s="1"/>
  <c r="E49" i="14" s="1"/>
  <c r="E50" i="14" s="1"/>
  <c r="E51" i="14" s="1"/>
  <c r="E52" i="14" s="1"/>
  <c r="E53" i="14" s="1"/>
  <c r="E54" i="14" s="1"/>
  <c r="E55" i="14" s="1"/>
  <c r="E56" i="14" s="1"/>
  <c r="E57" i="14" s="1"/>
  <c r="E58" i="14" s="1"/>
  <c r="E59" i="14" s="1"/>
  <c r="E60" i="14" s="1"/>
  <c r="E61" i="14" s="1"/>
  <c r="E62" i="14" s="1"/>
  <c r="E63" i="14" s="1"/>
  <c r="E64" i="14" s="1"/>
  <c r="E65" i="14" s="1"/>
  <c r="E66" i="14" s="1"/>
  <c r="E67" i="14" s="1"/>
  <c r="E8" i="14"/>
  <c r="E9" i="14" s="1"/>
  <c r="E10" i="14" s="1"/>
  <c r="E11" i="14" s="1"/>
  <c r="E12" i="14" s="1"/>
  <c r="E13" i="14" s="1"/>
  <c r="E14" i="14" s="1"/>
  <c r="E15" i="14" s="1"/>
  <c r="E16" i="14" s="1"/>
  <c r="E17" i="14" s="1"/>
  <c r="E18" i="14" s="1"/>
  <c r="E19" i="14" s="1"/>
  <c r="E20" i="14" s="1"/>
  <c r="E21" i="14" s="1"/>
  <c r="E22" i="14" s="1"/>
  <c r="E23" i="14" s="1"/>
  <c r="E24" i="14" s="1"/>
  <c r="E25" i="14" s="1"/>
  <c r="E26" i="14" s="1"/>
  <c r="E27" i="14" s="1"/>
  <c r="E28" i="14" s="1"/>
  <c r="E29" i="14" s="1"/>
  <c r="E30" i="14" s="1"/>
</calcChain>
</file>

<file path=xl/sharedStrings.xml><?xml version="1.0" encoding="utf-8"?>
<sst xmlns="http://schemas.openxmlformats.org/spreadsheetml/2006/main" count="1674" uniqueCount="660">
  <si>
    <t>Gráficos/Cuadros</t>
  </si>
  <si>
    <t>Capítulo 1</t>
  </si>
  <si>
    <t>Introducción: Contexto, objetivos, ejes y metodologías de evaluación</t>
  </si>
  <si>
    <t>Programa</t>
  </si>
  <si>
    <t>Entidades que reciben la subvención</t>
  </si>
  <si>
    <t>Destinatarios finales</t>
  </si>
  <si>
    <t>Presupuesto ejecutado (M€)</t>
  </si>
  <si>
    <t>N.º entidades</t>
  </si>
  <si>
    <t>N.º destinatarios</t>
  </si>
  <si>
    <r>
      <t>Ince</t>
    </r>
    <r>
      <rPr>
        <b/>
        <sz val="9"/>
        <color rgb="FFFFFFFF"/>
        <rFont val="Century Gothic"/>
        <family val="2"/>
      </rPr>
      <t>ntivos al emple</t>
    </r>
    <r>
      <rPr>
        <b/>
        <sz val="8"/>
        <color rgb="FFFFFFFF"/>
        <rFont val="Century Gothic"/>
        <family val="2"/>
      </rPr>
      <t>o</t>
    </r>
  </si>
  <si>
    <t>Ayuda a la contratación indefinida</t>
  </si>
  <si>
    <t>Empresas</t>
  </si>
  <si>
    <t>Desempleados en general</t>
  </si>
  <si>
    <t>(11,8)</t>
  </si>
  <si>
    <t>(1376)</t>
  </si>
  <si>
    <t>(2251)</t>
  </si>
  <si>
    <t>Ayuda al autoempleo</t>
  </si>
  <si>
    <t>-</t>
  </si>
  <si>
    <t>(30,1)</t>
  </si>
  <si>
    <t>(3874)</t>
  </si>
  <si>
    <t>Creación de empleo en el sector público</t>
  </si>
  <si>
    <t>Empleo Experiencia</t>
  </si>
  <si>
    <t>Entidades locales</t>
  </si>
  <si>
    <t>Desempleados con prioridad demandantes de primer empleo y PLD</t>
  </si>
  <si>
    <t>(34,2)</t>
  </si>
  <si>
    <t>(409)</t>
  </si>
  <si>
    <t>(5381)</t>
  </si>
  <si>
    <t>Formación</t>
  </si>
  <si>
    <t>Escuelas Profesionales</t>
  </si>
  <si>
    <t>Ayuntamientos o mancomunidades</t>
  </si>
  <si>
    <t>Desempleados &gt; 18 años en general de difícil empleabilidad</t>
  </si>
  <si>
    <t>(27,3)</t>
  </si>
  <si>
    <t>(69)</t>
  </si>
  <si>
    <t>(1668)</t>
  </si>
  <si>
    <t>Crisol Formación</t>
  </si>
  <si>
    <t>Entidades sin ánimo de lucro de las EE. LL.</t>
  </si>
  <si>
    <t>Desempleados en situación o riesgo de exclusión social de las zonas urbanas</t>
  </si>
  <si>
    <t>(3)</t>
  </si>
  <si>
    <t>(42)</t>
  </si>
  <si>
    <t>(229)</t>
  </si>
  <si>
    <t>Innovación y Talento</t>
  </si>
  <si>
    <t>Empresas, autónomos o entidades sin ánimo de lucro</t>
  </si>
  <si>
    <t>Desempleados &lt; 30 años</t>
  </si>
  <si>
    <t>(4,6)</t>
  </si>
  <si>
    <t>(112)</t>
  </si>
  <si>
    <t>(215)</t>
  </si>
  <si>
    <t>Oferta preferente de formación para desempleados</t>
  </si>
  <si>
    <t>Entidades de formación</t>
  </si>
  <si>
    <t>Desempleados y ocupados</t>
  </si>
  <si>
    <t>(9)</t>
  </si>
  <si>
    <t>(118)</t>
  </si>
  <si>
    <t>(3179)</t>
  </si>
  <si>
    <t>Formación con compromiso de contratación</t>
  </si>
  <si>
    <t>Empresas que asuman el compromiso de contratación</t>
  </si>
  <si>
    <t>(0,3)</t>
  </si>
  <si>
    <t>(8)</t>
  </si>
  <si>
    <t>(110)</t>
  </si>
  <si>
    <t>Total</t>
  </si>
  <si>
    <t>(121,2)</t>
  </si>
  <si>
    <t>(2134)</t>
  </si>
  <si>
    <t>(16907)</t>
  </si>
  <si>
    <t>ESQUEMA DEL ESTUDIO</t>
  </si>
  <si>
    <t>Bloque II. Evidencia de la evaluación de los programas</t>
  </si>
  <si>
    <t>Bloque III Propuestas</t>
  </si>
  <si>
    <r>
      <rPr>
        <b/>
        <sz val="11"/>
        <color rgb="FFFFFFFF"/>
        <rFont val="Century Gothic"/>
        <family val="2"/>
      </rPr>
      <t>EJES</t>
    </r>
  </si>
  <si>
    <r>
      <rPr>
        <b/>
        <sz val="11"/>
        <color rgb="FFFFFFFF"/>
        <rFont val="Century Gothic"/>
        <family val="2"/>
      </rPr>
      <t>ASPECTOS ANALIZADOS</t>
    </r>
  </si>
  <si>
    <t>1. Eficacia de los programas de incentivos al empleo privado</t>
  </si>
  <si>
    <t>Análisis descriptivo del programa 
Análisis descriptivo de la inserción del programa
Evaluación de impacto</t>
  </si>
  <si>
    <t>2. Eficacia del programa de creación directa de empleo</t>
  </si>
  <si>
    <t>3. Eficacia de los programas de formación</t>
  </si>
  <si>
    <t>Análisis descriptivo del programa 
Análisis descriptivo de la inserción del programa
Evaluación de impacto (tres programas)
Análisis cualitativo (cuatro programas)</t>
  </si>
  <si>
    <t>TASA DE ACTIVIDAD EN EXTREMADURA Y ESPAÑA (%), 2012-2022</t>
  </si>
  <si>
    <t>Fuente: INE, Encuesta de Población Activa.</t>
  </si>
  <si>
    <t>Año</t>
  </si>
  <si>
    <t>España</t>
  </si>
  <si>
    <t>Extremadura</t>
  </si>
  <si>
    <t>Dif. EXT - ESP (p.p.; escala dcha)</t>
  </si>
  <si>
    <t>TASA DE EMPLEO EN EXTREMADURA Y ESPAÑA (%), 2012-2022</t>
  </si>
  <si>
    <t>DISTRIBUCIÓN DE LOS OCUPADOS POR SEXO EN 2022</t>
  </si>
  <si>
    <t>Sexo</t>
  </si>
  <si>
    <t>Hombres</t>
  </si>
  <si>
    <t>Mujeres</t>
  </si>
  <si>
    <t>DISTRIBUCIÓN DE LOS OCUPADOS POR EDAD EN EXTREMADURA EN EL PERIODO 2012-2022 Y EN EL AÑO 2022 (%)</t>
  </si>
  <si>
    <t>Periodo</t>
  </si>
  <si>
    <t>55 y más años</t>
  </si>
  <si>
    <t>45 a 54 años</t>
  </si>
  <si>
    <t>35 a 44 años</t>
  </si>
  <si>
    <t>25 a 34 años</t>
  </si>
  <si>
    <t>20 a 24 años</t>
  </si>
  <si>
    <t>16 a 19 años</t>
  </si>
  <si>
    <t>2012-2022</t>
  </si>
  <si>
    <t xml:space="preserve"> DISTRIBUCIÓN DE LOS OCUPADOS POR NIVEL DE ESTUDIO EN 2022 (%)</t>
  </si>
  <si>
    <t>Baja</t>
  </si>
  <si>
    <t xml:space="preserve">Media </t>
  </si>
  <si>
    <t>Alta</t>
  </si>
  <si>
    <t>2021</t>
  </si>
  <si>
    <t>2020</t>
  </si>
  <si>
    <t>2019</t>
  </si>
  <si>
    <t>2018</t>
  </si>
  <si>
    <t>2017</t>
  </si>
  <si>
    <t>2016</t>
  </si>
  <si>
    <t>2015</t>
  </si>
  <si>
    <t>2014</t>
  </si>
  <si>
    <t>ASALARIADOS TEMPORALES, 2012-2022 (%)</t>
  </si>
  <si>
    <t/>
  </si>
  <si>
    <t>Dif. ESP - EXT</t>
  </si>
  <si>
    <t>TEMPORALIDAD POR RAMA DE ACTIVIDAD EN 2022 (%)</t>
  </si>
  <si>
    <t>Rama de actividad</t>
  </si>
  <si>
    <t xml:space="preserve">Agricultura, ganadería, silvicutura, pesca </t>
  </si>
  <si>
    <t>Industrias, suministros y maquinaria</t>
  </si>
  <si>
    <t>Construcción</t>
  </si>
  <si>
    <t>Comercio, hosterlería, transporte y comunicación</t>
  </si>
  <si>
    <t>Act. financieras, seguros, act. inmobiliarias</t>
  </si>
  <si>
    <t>Admin. pública, educación y sanidad</t>
  </si>
  <si>
    <t>Otros servicios</t>
  </si>
  <si>
    <t>TEMPORALIDAD EN EL SECTOR PÚBLICO, 2012-2022 (%)</t>
  </si>
  <si>
    <t xml:space="preserve">España </t>
  </si>
  <si>
    <t>TASA DE TEMPORALIDAD POR AA. PP. EN 2022 (%)</t>
  </si>
  <si>
    <t>AA. PP.</t>
  </si>
  <si>
    <t>Administración central y Seguridad Social</t>
  </si>
  <si>
    <t>Administración autonómica</t>
  </si>
  <si>
    <t>Administración 
local</t>
  </si>
  <si>
    <t>Empresas públicas e Instituciones financieras públicas</t>
  </si>
  <si>
    <t>PESO DE LOS AUTÓNOMOS EN EL TOTAL DE OCUPADOS, 2012-2022 (%)</t>
  </si>
  <si>
    <t>AUTÓNOMOS POR RAMA DE ACTIVIDAD EN 2022 (%)</t>
  </si>
  <si>
    <t>Ramas de actividad</t>
  </si>
  <si>
    <t>Agricultura, ganadería, silvicultura, pesca</t>
  </si>
  <si>
    <t>Comercio, hostelería, transporte y comunicación</t>
  </si>
  <si>
    <t>Adm. pública, educación y sanidad</t>
  </si>
  <si>
    <t>TASA DE PARO, 2012-2022 (%)</t>
  </si>
  <si>
    <t>Dif. ESP-EXT</t>
  </si>
  <si>
    <t>PARADOS DE LARGA DURACIÓN EN EXTREMADURA, 2012-2022 (%)</t>
  </si>
  <si>
    <t xml:space="preserve"> </t>
  </si>
  <si>
    <t>[1] Porcentaje sobre el total de desempleados.</t>
  </si>
  <si>
    <t>Parados larga duración</t>
  </si>
  <si>
    <t>1 año</t>
  </si>
  <si>
    <t>2 años</t>
  </si>
  <si>
    <t>PLD</t>
  </si>
  <si>
    <t>TASA DE PARO POR SEXO, 2012-2022 (%)</t>
  </si>
  <si>
    <t xml:space="preserve">TASA DE PARO POR GRUPOS DE EDAD EN EXTREMADURA Y ESPAÑA, 2012-2022 (%) </t>
  </si>
  <si>
    <t>TASA DE PARO</t>
  </si>
  <si>
    <t>&lt;=24</t>
  </si>
  <si>
    <t>25-34</t>
  </si>
  <si>
    <t>35-44</t>
  </si>
  <si>
    <t>45-54</t>
  </si>
  <si>
    <t>&gt;=55</t>
  </si>
  <si>
    <t>TASA DE PARO POR NIVEL EDUCATIVO EN 2022 (%)</t>
  </si>
  <si>
    <t>Nivel educativo</t>
  </si>
  <si>
    <t>Alto</t>
  </si>
  <si>
    <t>Medio</t>
  </si>
  <si>
    <t>Bajo</t>
  </si>
  <si>
    <t xml:space="preserve"> COMPARATIVA ENTRE LA TASA DE PARO EN 2022 Y EL PROMEDIO EN 2012-2022 EN EXTREMADURA Y EN ESPAÑA</t>
  </si>
  <si>
    <t>EXTREMADURA 
(2022-promedio 2012/22)</t>
  </si>
  <si>
    <t>ESPAÑA 
(2022-promedio 2012/22)</t>
  </si>
  <si>
    <t>Nivel formativo</t>
  </si>
  <si>
    <t>Grupos de edad</t>
  </si>
  <si>
    <t>PARO REGISTRADO EN MUNICIPIOS DE MÁS Y MENOS DE 5.000 
HABITANTES EN EXTREMADURA, 2012-2022 (%)</t>
  </si>
  <si>
    <t>&gt;5000 habitantes</t>
  </si>
  <si>
    <t>&lt;5000 habitantes</t>
  </si>
  <si>
    <t>Diferencia tasas</t>
  </si>
  <si>
    <t xml:space="preserve"> PORCENTAJE DE PARADOS QUE LLEVAN 5 O MÁS AÑOS RESIDIENDO EN EL MISMO LUGAR, 2012-2022 (%)</t>
  </si>
  <si>
    <t>Fuente: INE, Estadística de movilidad laboral y geográfica.</t>
  </si>
  <si>
    <t xml:space="preserve"> INACTIVOS (% POBLACIÓN TOTAL), 2012-2022</t>
  </si>
  <si>
    <t>BASES DE DATOS UTILIZADAS</t>
  </si>
  <si>
    <t>Fuente: AIReF.</t>
  </si>
  <si>
    <t>Capítulo 2</t>
  </si>
  <si>
    <t xml:space="preserve">EJE 1: EFICACIA DE LOS INCENTIVOS AL EMPLEO EN EL SECTOR PRIVADO </t>
  </si>
  <si>
    <t>MODULACIÓN DE LAS AYUDAS A LA CONTRATACIÓN INDEFINIDA 
INICIAL</t>
  </si>
  <si>
    <t>Fuente: AIReF a partir de las bases reguladoras de la ayuda.</t>
  </si>
  <si>
    <t>COLECTIVO</t>
  </si>
  <si>
    <t>CUANTÍA</t>
  </si>
  <si>
    <t>Base</t>
  </si>
  <si>
    <t>&lt; 30 años</t>
  </si>
  <si>
    <t>&gt;= 52 años</t>
  </si>
  <si>
    <t>Parados larga duración[1]</t>
  </si>
  <si>
    <t xml:space="preserve">Beneficiario SEXPE[2] </t>
  </si>
  <si>
    <r>
      <t>Extremeños retornados</t>
    </r>
    <r>
      <rPr>
        <vertAlign val="superscript"/>
        <sz val="9"/>
        <color rgb="FF000000"/>
        <rFont val="Century Gothic"/>
        <family val="2"/>
      </rPr>
      <t>[3]</t>
    </r>
  </si>
  <si>
    <t xml:space="preserve">Participación proyectos innovadores[4] </t>
  </si>
  <si>
    <t>Incrementos[5]</t>
  </si>
  <si>
    <t>Municipios &lt; 5.000 habitantes</t>
  </si>
  <si>
    <t xml:space="preserve">Empresas con RSE / Plan de igualdad </t>
  </si>
  <si>
    <t>CARACTERÍSTICAS DE LOS BENEFICIARIOS, DISTRIBUCIÓN POR CONVOCATORIA Y COMPARACIÓN CON DEMANDANTES (%)</t>
  </si>
  <si>
    <t>Fuente: AIReF a partir de los datos del SEXPE y de la TGSS.</t>
  </si>
  <si>
    <t>Convocatoria</t>
  </si>
  <si>
    <t>Demandantes</t>
  </si>
  <si>
    <t>Menos de 30 años</t>
  </si>
  <si>
    <t>Entre 30 y 51 años</t>
  </si>
  <si>
    <t>52 o más años</t>
  </si>
  <si>
    <t xml:space="preserve">PLD </t>
  </si>
  <si>
    <t>PARTICIPACIÓN PREVIA EN EL PROGRAMA DE LOS BENEFICIARIOS E INSCRITOS COMO DEMANDANTES</t>
  </si>
  <si>
    <t xml:space="preserve"> CRÉDITO DEFINITIVO Y OBLIGACIONES RECONOCIDAS POR CONVOCATORIA</t>
  </si>
  <si>
    <t>Fuente: AIReF a partir de los datos del SEXPE.</t>
  </si>
  <si>
    <t>Crédito definitivo</t>
  </si>
  <si>
    <t>Obligaciones reconocidas</t>
  </si>
  <si>
    <t>Crédito definitivo pendiente de ejecutar</t>
  </si>
  <si>
    <t>Contratacion indefinida*</t>
  </si>
  <si>
    <t>TASAS DE INSERCIÓN LABORAL (EMPLEO AL MENOS 15 DÍAS AL MES) %</t>
  </si>
  <si>
    <t>Tasa de inserción laboral</t>
  </si>
  <si>
    <t>Tratados</t>
  </si>
  <si>
    <t>Controles</t>
  </si>
  <si>
    <t>1m</t>
  </si>
  <si>
    <t>3m</t>
  </si>
  <si>
    <t>6m</t>
  </si>
  <si>
    <t>12m</t>
  </si>
  <si>
    <t>24m</t>
  </si>
  <si>
    <t>36m</t>
  </si>
  <si>
    <t>Tasa de inserción laboral 12m</t>
  </si>
  <si>
    <t>Hombre</t>
  </si>
  <si>
    <t>Mujer</t>
  </si>
  <si>
    <t>Edad</t>
  </si>
  <si>
    <t>Menor de 30 años</t>
  </si>
  <si>
    <t>Entre 30 y 52 años</t>
  </si>
  <si>
    <t>Mayor de 52 años</t>
  </si>
  <si>
    <t xml:space="preserve">No </t>
  </si>
  <si>
    <t>Sí</t>
  </si>
  <si>
    <t>CALIDAD DEL EMPLEO (% SOBRE PERSONAS INSERTADAS)</t>
  </si>
  <si>
    <t>Número de contratos nuevos acumulados a diferentes plazos</t>
  </si>
  <si>
    <t>Contrato indefinido a diferentes plazos</t>
  </si>
  <si>
    <t>EFECTO DIFERENCIAL EN LAS TASAS DE INSERCIÓN EN EMPLEO A 15 DÍAS (PUNTOS PORCENTUALES)</t>
  </si>
  <si>
    <t>DIFERENCIAS</t>
  </si>
  <si>
    <t>a) Trabajar al menos 15 días al mes</t>
  </si>
  <si>
    <t>Valor del impacto</t>
  </si>
  <si>
    <t xml:space="preserve">Desviación </t>
  </si>
  <si>
    <t>Antes del tratamiento</t>
  </si>
  <si>
    <t>Después del tratamiento</t>
  </si>
  <si>
    <r>
      <t>EFECTO PROMEDIO</t>
    </r>
    <r>
      <rPr>
        <i/>
        <sz val="11"/>
        <color rgb="FF83082A"/>
        <rFont val="Century Gothic"/>
        <family val="1"/>
      </rPr>
      <t xml:space="preserve"> </t>
    </r>
    <r>
      <rPr>
        <sz val="11"/>
        <color rgb="FF83082A"/>
        <rFont val="Century Gothic"/>
        <family val="1"/>
      </rPr>
      <t>DEL PROGRAMA EN LA INSERCIÓN Y LA CALIDAD DEL EMPLEO (PUNTOS PORCENTUALES Y NÚMERO DE DÍAS)</t>
    </r>
  </si>
  <si>
    <t>Efectos en niveles</t>
  </si>
  <si>
    <t xml:space="preserve">Tratados </t>
  </si>
  <si>
    <t>Desviación T</t>
  </si>
  <si>
    <t xml:space="preserve">Controles </t>
  </si>
  <si>
    <t>Desviación C.</t>
  </si>
  <si>
    <t>N</t>
  </si>
  <si>
    <t>Empleo (15 días)</t>
  </si>
  <si>
    <t>Indefinido (15 días)</t>
  </si>
  <si>
    <t>Jornada completa (15 días)</t>
  </si>
  <si>
    <t>Número de días de empleo al mes (días)</t>
  </si>
  <si>
    <t>EFECTO DIFERENCIAL DE LA PARTICIPACIÓN EN EL PROGRAMA EN LA INSERCIÓN, POR CARACTERÍSTICAS DE LAS PERSONAS (PUNTOS PORCENTUALES Y NÚMERO DE DÍAS)</t>
  </si>
  <si>
    <t>Coeficiente</t>
  </si>
  <si>
    <t>Desviación</t>
  </si>
  <si>
    <t>30 - 52 años</t>
  </si>
  <si>
    <t>&gt; 52 años</t>
  </si>
  <si>
    <t xml:space="preserve">Mujeres </t>
  </si>
  <si>
    <t>Promedio</t>
  </si>
  <si>
    <t>&gt;52</t>
  </si>
  <si>
    <t>&lt;30</t>
  </si>
  <si>
    <t xml:space="preserve"> PLD + &lt;30 o &gt; 52</t>
  </si>
  <si>
    <t>MODULACIÓN DE LAS AYUDAS AL AUTOEMPLEO EN EL PERIODO 
2016-2019</t>
  </si>
  <si>
    <t>Fuente: AIReF a partir de Las bases reguladoras de la ayuda.</t>
  </si>
  <si>
    <t>7.500 €</t>
  </si>
  <si>
    <t>PANEL A. Distribución por sexo</t>
  </si>
  <si>
    <t>PANEL B. Distribución por edad</t>
  </si>
  <si>
    <t>PANEL C. Distribución por edad</t>
  </si>
  <si>
    <t>Deman-
dantes</t>
  </si>
  <si>
    <t>Participantes</t>
  </si>
  <si>
    <t>%</t>
  </si>
  <si>
    <t>PANEL C. Distribución por nivel formativo</t>
  </si>
  <si>
    <t>PANEL D. Distribución por diversidad funcional</t>
  </si>
  <si>
    <t>PANEL D. Distribución por diversidada funcional</t>
  </si>
  <si>
    <t>Año de convocatoria</t>
  </si>
  <si>
    <t>Con diversidad funcional</t>
  </si>
  <si>
    <t>Sin diversidad funcional</t>
  </si>
  <si>
    <t>Desconocido</t>
  </si>
  <si>
    <t>PANEL E. Distribución por participación un año antes en PAE</t>
  </si>
  <si>
    <t>PANEL F. Distribución por población de municipio</t>
  </si>
  <si>
    <t>Paricipante en PAE anterior</t>
  </si>
  <si>
    <t>Municipio de menos de 5.000 hab.</t>
  </si>
  <si>
    <t>No participante en PAE anterior</t>
  </si>
  <si>
    <t>Municipio de más de 5.000 hab.</t>
  </si>
  <si>
    <t>PANEL G. Distribución por parado de larga duración</t>
  </si>
  <si>
    <t>PANEL H. Distribución por sección de actividad (CNAE-09)</t>
  </si>
  <si>
    <t>Parados de larga duración</t>
  </si>
  <si>
    <t>A</t>
  </si>
  <si>
    <t>No parados de larga duración</t>
  </si>
  <si>
    <t>B - E</t>
  </si>
  <si>
    <t>F</t>
  </si>
  <si>
    <t>G - I</t>
  </si>
  <si>
    <t>J - L</t>
  </si>
  <si>
    <t>No PLD</t>
  </si>
  <si>
    <t>M - N</t>
  </si>
  <si>
    <t>O - Q</t>
  </si>
  <si>
    <t>R - S</t>
  </si>
  <si>
    <t>TASA DE SUPERVIVENCIA (PERMANECER 24 MESES DE ALTA EN EL RETA) POR CARACTERÍSTICAS DE LOS BENEFICIARIOS (%)</t>
  </si>
  <si>
    <t>Tasa de éxito</t>
  </si>
  <si>
    <t>Div. func.</t>
  </si>
  <si>
    <t>No</t>
  </si>
  <si>
    <t>PAE 1 año</t>
  </si>
  <si>
    <t>Mun.       &lt; 5.000 hab.</t>
  </si>
  <si>
    <t>Actividad</t>
  </si>
  <si>
    <t>B-E</t>
  </si>
  <si>
    <t>G-I</t>
  </si>
  <si>
    <t>J-L</t>
  </si>
  <si>
    <t>M-N</t>
  </si>
  <si>
    <t>O-Q</t>
  </si>
  <si>
    <t>R-S</t>
  </si>
  <si>
    <t>TASAS DE INSERCIÓN LABORAL (EMPLEO AL MENOS 15 DÍAS AL MES, %) Y PROMEDIO DE DÍAS ACUMULADOS TRABAJADOS (DÍAS)</t>
  </si>
  <si>
    <t>PANEL A. Tasas de inserción laboral a diferentes plazos tras finalizar el programa</t>
  </si>
  <si>
    <t>PANEL B. Promedio de días acumulados trabajados a diferentes plazos desde la finalización del programa (días)</t>
  </si>
  <si>
    <t>PANEL B. Promedio de días acumulados trabajdos a diferentes plazos desde la finalización del programa (%)</t>
  </si>
  <si>
    <t>Media de días</t>
  </si>
  <si>
    <t xml:space="preserve"> TASAS DE INSERCIÓN LABORAL POR CARACTERÍSTICAS PERSONALES A LOS 12 MESES DE FINALIZAR EL PROGRAMA (%)</t>
  </si>
  <si>
    <t>EVOLUCIÓN DE LA TASA DE INSERCIÓN (EMPLEO AL MENOS 15 DÍAS AL MES, %) Y DE AUTOEMPLEO (AL MENOS 15 DÍAS DE ALTA EN EL RETA, %)</t>
  </si>
  <si>
    <t>Fuente: AIReF a partir de datos del SEXPE y de la TGSS.</t>
  </si>
  <si>
    <t>Mes</t>
  </si>
  <si>
    <t>Inserción - tratados</t>
  </si>
  <si>
    <t>Inserción - controles</t>
  </si>
  <si>
    <t>Autoempleo - controles</t>
  </si>
  <si>
    <t>Durante el tratamiento</t>
  </si>
  <si>
    <t xml:space="preserve">EVOLUCIÓN DEL IMPACTO DEL PROGRAMA SOBRE LA PROBABILIDAD DE TRABAJAR AL MENOS 15 DÍAS AL MES (EFECTO DIFERENCIAL DEL TRATAMIENTO, P.P.) </t>
  </si>
  <si>
    <t>Nota: Las barras de error muestran el intervalo de confianza al 95 %.</t>
  </si>
  <si>
    <t>Desviación gráfico</t>
  </si>
  <si>
    <t>Límite superior</t>
  </si>
  <si>
    <t>Límite inferior</t>
  </si>
  <si>
    <t>Empleo</t>
  </si>
  <si>
    <t>Días de empleo al mes</t>
  </si>
  <si>
    <t>Autónomo</t>
  </si>
  <si>
    <t>Colectivo prioritario</t>
  </si>
  <si>
    <t>EFECTO DIFERENCIAL DE LA PARTICIPACIÓN EN EL PROGRAMA EN LA INSERCIÓN, POR CARACTERÍSTICAS DE LAS PERSONAS (PUNTOS PORCENTUALES)</t>
  </si>
  <si>
    <t>Coef</t>
  </si>
  <si>
    <t>General</t>
  </si>
  <si>
    <t>0,309***</t>
  </si>
  <si>
    <t>0,299***</t>
  </si>
  <si>
    <t>0,280***</t>
  </si>
  <si>
    <t>0,339***</t>
  </si>
  <si>
    <t>&lt; 30</t>
  </si>
  <si>
    <t>30 - 51</t>
  </si>
  <si>
    <t>0,264***</t>
  </si>
  <si>
    <t>≥ 52</t>
  </si>
  <si>
    <t>0,536***</t>
  </si>
  <si>
    <t>0,328***</t>
  </si>
  <si>
    <t>0,394***</t>
  </si>
  <si>
    <t>0,294***</t>
  </si>
  <si>
    <t>0,316***</t>
  </si>
  <si>
    <t>Mun. &lt; 5.000</t>
  </si>
  <si>
    <t>0,313***</t>
  </si>
  <si>
    <t>0,302***</t>
  </si>
  <si>
    <t>0,308***</t>
  </si>
  <si>
    <t>0,357***</t>
  </si>
  <si>
    <t>Capítulo 3</t>
  </si>
  <si>
    <t xml:space="preserve">EJE 2: EFICACIA DEL PROGRAMA DE CREACIÓN DIRECTA DE EMPLEO EN EL SECTOR PÚBLICO </t>
  </si>
  <si>
    <t>DATOS PARA GRÁFICOS</t>
  </si>
  <si>
    <t>Fuente: AIReF a partir de datos del SEXPE y la TGSS.</t>
  </si>
  <si>
    <t>Panel A</t>
  </si>
  <si>
    <t>PANEL C. Distribución por nivel educativo</t>
  </si>
  <si>
    <t>Panel B</t>
  </si>
  <si>
    <t>Entre 30 y 44 años</t>
  </si>
  <si>
    <t>Entre 45 y 54 años</t>
  </si>
  <si>
    <t>PANEL D. Distribución por parado de larga duración (PLD)</t>
  </si>
  <si>
    <t>55 o más años</t>
  </si>
  <si>
    <t>Panel C</t>
  </si>
  <si>
    <t>Panel D</t>
  </si>
  <si>
    <t>CRÉDITO DEFINITIVO Y OBLIGACIONES RECONOCIDAS POR CONVOCATORIA</t>
  </si>
  <si>
    <t>Fuente: AIReF a partir de datos del SEXPE.</t>
  </si>
  <si>
    <t>TASAS DE INSERCIÓN LABORAL (EMPLEO AL MENOS 15 DÍAS AL MES, %) Y CALIDAD DEL EMPLEO (% sobre INSERTADOS)</t>
  </si>
  <si>
    <t xml:space="preserve">Fuente: AIReF a partir de datos del SEXPE y de la TGSS. </t>
  </si>
  <si>
    <t>BLOQUE I: Tasas de inserción laboral (Empleo a 1 día)</t>
  </si>
  <si>
    <t>PANEL B. Tasas de inserción laboral según características de las personas</t>
  </si>
  <si>
    <t>De 30 a 50 años</t>
  </si>
  <si>
    <t>50 o más años</t>
  </si>
  <si>
    <t>Receptor/a de prestaciones</t>
  </si>
  <si>
    <t>Experiencia previa</t>
  </si>
  <si>
    <t>Ninguna</t>
  </si>
  <si>
    <t>Menos de 1 año</t>
  </si>
  <si>
    <t>De 1 a 3 años</t>
  </si>
  <si>
    <t>De 3 a 6 años</t>
  </si>
  <si>
    <t>Más de 6 años</t>
  </si>
  <si>
    <t>Formación SEXPE 3 años</t>
  </si>
  <si>
    <t>Contrato subv. SEXPE 3 años</t>
  </si>
  <si>
    <t xml:space="preserve">PANEL C. Tipo de contrato y jornada </t>
  </si>
  <si>
    <t>Cont. Indefinido</t>
  </si>
  <si>
    <t>Jorn. Completa</t>
  </si>
  <si>
    <t>BLOQUE III: Duración</t>
  </si>
  <si>
    <t>BLOQUE IV: Salarios</t>
  </si>
  <si>
    <r>
      <t xml:space="preserve"> EFECTO PROMEDIO</t>
    </r>
    <r>
      <rPr>
        <i/>
        <sz val="11"/>
        <color rgb="FF83082A"/>
        <rFont val="Century Gothic"/>
        <family val="1"/>
      </rPr>
      <t xml:space="preserve"> </t>
    </r>
    <r>
      <rPr>
        <sz val="11"/>
        <color rgb="FF83082A"/>
        <rFont val="Century Gothic"/>
        <family val="1"/>
      </rPr>
      <t>DEL PROGRAMA EN LA INSERCIÓN Y LA CALIDAD DEL EMPLEO (PUNTOS PORCENTUALES Y NÚMERO DE DÍAS)</t>
    </r>
  </si>
  <si>
    <t>Contrato indefinido</t>
  </si>
  <si>
    <t>Jornada completa</t>
  </si>
  <si>
    <t>Capítulo 4</t>
  </si>
  <si>
    <t xml:space="preserve">EJE 3: EFICACIA DE LOS PROGRAMAS DE FORMACIÓN </t>
  </si>
  <si>
    <t>GRÁFICOS</t>
  </si>
  <si>
    <t xml:space="preserve">PANEL B. Distribución por edad </t>
  </si>
  <si>
    <t>55 años o más</t>
  </si>
  <si>
    <t>No consta</t>
  </si>
  <si>
    <t>Gráfico 46. TASAS DE INSERCIÓN LABORAL (EMPLEO AL MENOS 15 DÍAS AL MES, %)</t>
  </si>
  <si>
    <t>PANEL A. Tasas de inserción laboral a diferentes plazos de finalizar el programa</t>
  </si>
  <si>
    <t>CALIDAD DEL EMPLEO (% SOBRE INSERTADOS)</t>
  </si>
  <si>
    <t>PANEL A. Tipo de inserción laboral a los 12 meses tras finalizar el programa</t>
  </si>
  <si>
    <t>Tipo de inserción laboral</t>
  </si>
  <si>
    <t>Número</t>
  </si>
  <si>
    <t>Han trabajado, pero no todos los días del mes</t>
  </si>
  <si>
    <t>Han trabajado todos los días del mes</t>
  </si>
  <si>
    <t>PANEL B. Tipo de contrato y jornada</t>
  </si>
  <si>
    <t xml:space="preserve"> EFECTO DIFERENCIAL EN LAS TASAS DE INSERCIÓN EN EMPLEO A 15 DÍAS (PUNTOS PORCENTUALES)</t>
  </si>
  <si>
    <t>EFECTO PROMEDIO DE LA AYUDA EN LA INSERCIÓN Y LA CALIDAD DEL EMPLEO (PUNTOS PORCENTUALES Y NÚMERO DE DÍAS)</t>
  </si>
  <si>
    <t>CARACTERÍSTICAS DE LOS BENEFICIARIOS, DISTRIBUCIÓN POR CONVOCATORIA (%)</t>
  </si>
  <si>
    <t>De 16 a 29 años</t>
  </si>
  <si>
    <t>De 30 a 44 años</t>
  </si>
  <si>
    <t>De 45 o más años</t>
  </si>
  <si>
    <t>Hasta secundarios obligatorios sin título</t>
  </si>
  <si>
    <t>Hasta secundarios obligatorios con título</t>
  </si>
  <si>
    <t>Bachillerato y CFGM</t>
  </si>
  <si>
    <t>Superiores</t>
  </si>
  <si>
    <t>PANEL D. Distribución por sector de actividad de la empresa beneficiaria</t>
  </si>
  <si>
    <t>Agraria</t>
  </si>
  <si>
    <t>Comercio y marketing</t>
  </si>
  <si>
    <t>Edificación y obra civil</t>
  </si>
  <si>
    <t>Hostelería y turismo</t>
  </si>
  <si>
    <t>Seg. y medio ambiente</t>
  </si>
  <si>
    <t>Servicios socioculturales</t>
  </si>
  <si>
    <t>Textil, confección y piel</t>
  </si>
  <si>
    <t>TASAS DE INSERCIÓN LABORAL (EMPLEO AL MENOS 15 DÍAS AL MES, %), CALIDAD DEL EMPLEO (% SOBRE INSERTADOS) Y PROMEDIO DE DÍAS ACUMULADOS TRABAJADOS (DÍAS)</t>
  </si>
  <si>
    <t>PANEL B. Calidad de empleo a diferentes plazos de finalizar el programa</t>
  </si>
  <si>
    <t>Autónomos</t>
  </si>
  <si>
    <t>PANEL C. Promedio de días trabajados a diferentes plazos de finalizar el programa</t>
  </si>
  <si>
    <t>Menos de 24 años</t>
  </si>
  <si>
    <t>Entre 24 y 26 años</t>
  </si>
  <si>
    <t>27 o más años</t>
  </si>
  <si>
    <t>CFGM</t>
  </si>
  <si>
    <t>CFGS</t>
  </si>
  <si>
    <t>Grado</t>
  </si>
  <si>
    <t>Máster</t>
  </si>
  <si>
    <t>Resto (inferiores 2%)</t>
  </si>
  <si>
    <t>Consultoría</t>
  </si>
  <si>
    <t>Publicidad</t>
  </si>
  <si>
    <t>Hostelería</t>
  </si>
  <si>
    <t>Contabilidad</t>
  </si>
  <si>
    <t>Ind. química</t>
  </si>
  <si>
    <t>Act. administrativas</t>
  </si>
  <si>
    <t>Sanidad</t>
  </si>
  <si>
    <t>Agricultura</t>
  </si>
  <si>
    <t>Educación</t>
  </si>
  <si>
    <t>Info y comunicaciones</t>
  </si>
  <si>
    <t>I+D</t>
  </si>
  <si>
    <t>Arq. e ingeniería</t>
  </si>
  <si>
    <t>Alimentación</t>
  </si>
  <si>
    <t>Comercio y reparac.</t>
  </si>
  <si>
    <t>Innocación y Talento</t>
  </si>
  <si>
    <r>
      <t xml:space="preserve"> TASAS DE INSERCIÓN LABORAL (EMPLEO AL MENOS 15 DÍAS AL MES, %) </t>
    </r>
    <r>
      <rPr>
        <sz val="11"/>
        <color rgb="FF61061F"/>
        <rFont val="Century Gothic"/>
        <family val="1"/>
      </rPr>
      <t>Y CALIDAD DEL EMPLEO (% sobre INSERTADOS)</t>
    </r>
  </si>
  <si>
    <t>PANEL C. Empleo en Extremadura a diferentes plazos de finalizar el programa</t>
  </si>
  <si>
    <t xml:space="preserve">                       Empleo             Días de empleo en el mes          Autónomo            Contrato indefinido             Jornada completa</t>
  </si>
  <si>
    <t>VALORACIÓN DEL IMPACTO DEL PROGRAMA SOBRE LA EMPLEABILIDAD SEGÚN SI HA TRABAJADO O NO DESPUÉS DEL PROGRAMA (VALOR MEDIO ESCALA 0-10)</t>
  </si>
  <si>
    <t>Según si ha trabajado o no tras finalizar el programa</t>
  </si>
  <si>
    <t>No ha trabajado</t>
  </si>
  <si>
    <t>Sí ha trabajado</t>
  </si>
  <si>
    <t>Ha aumentado mi autoestima</t>
  </si>
  <si>
    <t>Ha aumentado mi seguridad en mí mismo y mi confianza en encontrar y mantener un empleo</t>
  </si>
  <si>
    <t>Ha aumentado mis habilidades en la búsqueda de empleo</t>
  </si>
  <si>
    <t>Me ha ayudado a encontrar trabajo</t>
  </si>
  <si>
    <t>Ha aumentado mi motivación por la posibilidad de ser contratado durante el programa</t>
  </si>
  <si>
    <t>Me ha preparado para afrontar mejor mi futuro</t>
  </si>
  <si>
    <t>Me ha preparado para optar a trabajos más cualificados que antes</t>
  </si>
  <si>
    <t>Ha aumentado mis posibilidades reales de inserción laboral</t>
  </si>
  <si>
    <t>Ha favorecido mi desarrollo personal</t>
  </si>
  <si>
    <t>Tras la participación en el programa me considero una persona más autónoma</t>
  </si>
  <si>
    <t>Me ha preparado para optar a más puestos de trabajo de los que podía realizar antes del programa</t>
  </si>
  <si>
    <t>Me ha permitido conocer mejor cómo funciona el mercado laboral</t>
  </si>
  <si>
    <t>Me ha permitido adquirir nuevas habilidades/capacidades que puedo aplicar al puesto de trabajo</t>
  </si>
  <si>
    <t>Ha mejorado otras competencias transversales, como habilidades personales, sociales, de comunicación, trabajo en equipo, etc.</t>
  </si>
  <si>
    <t>PANEL D. Distribución por familias profesionales</t>
  </si>
  <si>
    <t>Admin. y gestión</t>
  </si>
  <si>
    <t>Form. Comp.</t>
  </si>
  <si>
    <t>Host. y Turis.</t>
  </si>
  <si>
    <t>S. Sociocult.</t>
  </si>
  <si>
    <t>Transporte</t>
  </si>
  <si>
    <t>Otras</t>
  </si>
  <si>
    <t xml:space="preserve">TASAS DE INSERCIÓN LABORAL (EMPLEO AL MENOS 15 DÍAS AL MES, %) </t>
  </si>
  <si>
    <t>PANEL B: Tasa de inserción laboral por características de los individuos a los 12 meses de finalizar el programa</t>
  </si>
  <si>
    <t>Entre 30 y 49 años</t>
  </si>
  <si>
    <t>Mayor de 49 años</t>
  </si>
  <si>
    <t xml:space="preserve"> b) Contrato de duración indefinida al menos 15 días al mes</t>
  </si>
  <si>
    <t>GRÁFICO 64. EFECTO PROMEDIO DE LA AYUDA EN LA INSERCIÓN Y LA CALIDAD DEL EMPLEO (PUNTOS PORCENTUALES Y NÚMERO DE DÍAS)</t>
  </si>
  <si>
    <t xml:space="preserve"> Empleo                                 Días de empleo en el mes                 Contrato indefinido                  Jornada completa</t>
  </si>
  <si>
    <t>EFECTO DIFERENCIAL EN LAS TASAS DE INSERCIÓN EN EMPLEO A 15 DÍAS SEGÚN CARACTERÍSTICAS DE LAS PERSONAS (PUNTOS PORCENTUALES)</t>
  </si>
  <si>
    <t>30 - 49</t>
  </si>
  <si>
    <t>≥ 50</t>
  </si>
  <si>
    <t>Si</t>
  </si>
  <si>
    <t>Contratacion indefinida (Programas I y II)</t>
  </si>
  <si>
    <t>Variables de resultados</t>
  </si>
  <si>
    <t>Inserción</t>
  </si>
  <si>
    <t>Días empleo en el mes</t>
  </si>
  <si>
    <t>¿Efecto positivo del programa?</t>
  </si>
  <si>
    <t>Niveles</t>
  </si>
  <si>
    <t>GASTO POR DEMANDANTE DE EMPLEO. AÑO 2017</t>
  </si>
  <si>
    <t>Fuente: AIReF a partir de los datos enviados por las CC. AA. y los extraídos del SISPE. Evaluación del gasto
en políticas activas de empleo, AIReF (2018).</t>
  </si>
  <si>
    <t>MONEY MAP: ORIGEN Y DESTINO DE LOS FONDOS</t>
  </si>
  <si>
    <r>
      <t>EFECTO MEDIO DEL PROGRAMA EN LA INSERCIÓN (PUNTOS PORCENTUALES Y NÚMERO DE DÍAS)</t>
    </r>
    <r>
      <rPr>
        <sz val="11"/>
        <color rgb="FF61061F"/>
        <rFont val="Century Gothic"/>
        <family val="2"/>
      </rPr>
      <t xml:space="preserve">, </t>
    </r>
    <r>
      <rPr>
        <sz val="11"/>
        <color rgb="FF83082A"/>
        <rFont val="Century Gothic"/>
        <family val="2"/>
      </rPr>
      <t>POR NIVEL EDUCATIVO Y COLECTIVO PRIORITARIO</t>
    </r>
    <r>
      <rPr>
        <sz val="11"/>
        <color rgb="FF61061F"/>
        <rFont val="Century Gothic"/>
        <family val="2"/>
      </rPr>
      <t> </t>
    </r>
  </si>
  <si>
    <t>Jorn. completa</t>
  </si>
  <si>
    <t>Cont. indefinido</t>
  </si>
  <si>
    <t>Indefinido + completa</t>
  </si>
  <si>
    <t>Hombres menores de 30 años</t>
  </si>
  <si>
    <t>Hombres de 52 años o mayores</t>
  </si>
  <si>
    <t>Hombres con diversidad funcional</t>
  </si>
  <si>
    <t>Hombres que hayan participado un año antes en alguna política activa de empleo gestionada por el SEXPE</t>
  </si>
  <si>
    <t>Hombres con domicilio de la actividad en un municipio con menos de 5.000 habitantes</t>
  </si>
  <si>
    <t>Hombres parados de larga duración</t>
  </si>
  <si>
    <t>Extremeños retornados en los dos años anteriores</t>
  </si>
  <si>
    <t>Hombres no enmarcadas en los colectivos anteriores</t>
  </si>
  <si>
    <t>Incremento por actividad prioritaria</t>
  </si>
  <si>
    <t>Autoempleo - tratados</t>
  </si>
  <si>
    <t>Índice</t>
  </si>
  <si>
    <t>Políticas Activas de Empleo en Extremadura</t>
  </si>
  <si>
    <t>Resumen ejecutivo</t>
  </si>
  <si>
    <t>PROGRAMAS EVALUADOS 2016 – 2019</t>
  </si>
  <si>
    <t>1. INTRODUCCIÓN: CONTEXTO, OBJETIVOS Y EJES DE LA EVALUACIÓN</t>
  </si>
  <si>
    <t>1.1. Antecedentes</t>
  </si>
  <si>
    <t>1.2. Contexto de los programas evaluados</t>
  </si>
  <si>
    <t>1.2.1. Descripción sociodemográfica de Extremadura</t>
  </si>
  <si>
    <t>1.2.2. El empleo en Extremadura</t>
  </si>
  <si>
    <t>1.2.2.1. Tasa de actividad y de empleo</t>
  </si>
  <si>
    <t>1.2.2.2. Características de los ocupados</t>
  </si>
  <si>
    <t>1.2.2.3. La temporalidad en el mercado de trabajo</t>
  </si>
  <si>
    <t>1.2.2.4. Autónomos</t>
  </si>
  <si>
    <t>1.2.3. El desempleo en Extremadura</t>
  </si>
  <si>
    <t>1.2.3.1. Características de los parados</t>
  </si>
  <si>
    <t>CUADRO 1. COMPARATIVA ENTRE LA TASA DE PARO EN 2022 Y EL PROMEDIO EN 2012-2022 EN EXTREMADURA Y EN ESPAÑA</t>
  </si>
  <si>
    <t>1.2.3.2. La movilidad laboral en Extremadura</t>
  </si>
  <si>
    <t>1.2.3.3. La inactividad en Extremadura</t>
  </si>
  <si>
    <t>1.2.4. Políticas activas de empleo en Extremadura</t>
  </si>
  <si>
    <t>1.3. Objetivo y ejes de la evaluación</t>
  </si>
  <si>
    <t>CUADRO 3. ESQUEMA DEL ESTUDIO</t>
  </si>
  <si>
    <t>1.4. Metodologías utilizadas</t>
  </si>
  <si>
    <t>1.5. Bases de datos y otras fuentes de información</t>
  </si>
  <si>
    <t>CUADRO 4. BASES DE DATOS UTILIZADAS</t>
  </si>
  <si>
    <t>1.6. Gobernanza y agentes participantes</t>
  </si>
  <si>
    <t>1.7. Presupuesto y calendario</t>
  </si>
  <si>
    <t>1.8. Panorámica del informe</t>
  </si>
  <si>
    <t>2. EJE 1: EFICACIA DE LOS INCENTIVOS AL EMPLEO EN EL SECTOR PRIVADO</t>
  </si>
  <si>
    <t>2.1. Ayuda a la contratación indefinida</t>
  </si>
  <si>
    <t>CUADRO 5. MODULACIÓN DE LAS AYUDAS A LA CONTRATACIÓN INDEFINIDA INICIAL</t>
  </si>
  <si>
    <t>2.1.1. Análisis descriptivo del programa</t>
  </si>
  <si>
    <t>CUADRO 6. PARTICIPACIÓN PREVIA EN EL PROGRAMA DE LOS BENEFICIARIOS E INSCRITOS COMO DEMANDANTES</t>
  </si>
  <si>
    <t>2.1.2. Análisis descriptivo de los efectos en la inserción</t>
  </si>
  <si>
    <t>GRÁFICO 25. TASAS DE INSERCIÓN LABORAL (EMPLEO AL MENOS 15 DÍAS AL MES) %</t>
  </si>
  <si>
    <t>2.1.3. Análisis contrafactual</t>
  </si>
  <si>
    <t>GRÁFICO 27. EFECTO DIFERENCIAL EN LAS TASAS DE INSERCIÓN EN EMPLEO A 15 DÍAS (PUNTOS PORCENTUALES)</t>
  </si>
  <si>
    <t>2.2. Ayuda al autoempleo</t>
  </si>
  <si>
    <t>2.2.1. Análisis descriptivo del programa</t>
  </si>
  <si>
    <t>2.2.2. Análisis descriptivo de los efectos en la inserción</t>
  </si>
  <si>
    <t>2.2.3. Análisis contrafactual</t>
  </si>
  <si>
    <t>2.3. Principales hallazgos</t>
  </si>
  <si>
    <t>CUADRO 8. PRINCIPALES HALLAZGOS DE LOS PROGRAMAS DE INCENTIVOS AL EMPLEO EN EL SECTOR PRIVADO</t>
  </si>
  <si>
    <t>3. EJE 2: EFICACIA DEL PROGRAMA DE CREACIÓN DIRECTA DE EMPLEO EN EL SECTOR PÚBLICO</t>
  </si>
  <si>
    <t>3.1. Empleo Experiencia</t>
  </si>
  <si>
    <t>3.1.1. Análisis descriptivo del programa</t>
  </si>
  <si>
    <t>3.1.2. Análisis descriptivo de los efectos en la inserción</t>
  </si>
  <si>
    <t>3.1.3. Análisis contrafactual</t>
  </si>
  <si>
    <t>GRÁFICO 42. EFECTO DIFERENCIAL EN LAS TASAS DE INSERCIÓN EN EMPLEO A 15 DÍAS (PUNTOS PORCENTUALES)</t>
  </si>
  <si>
    <t>3.2. Principales hallazgos</t>
  </si>
  <si>
    <t>4. EJE 3: EFICACIA DE LOS PROGRAMAS DE FORMACIÓN</t>
  </si>
  <si>
    <t>4.1. Escuelas Profesionales</t>
  </si>
  <si>
    <t>4.1.1. Análisis descriptivo del programa</t>
  </si>
  <si>
    <t>4.1.2. Análisis descriptivo de los efectos en la inserción</t>
  </si>
  <si>
    <t>4.1.3. Análisis contrafactual</t>
  </si>
  <si>
    <t>GRÁFICO 48. EFECTO DIFERENCIAL EN LAS TASAS DE INSERCIÓN EN EMPLEO A 15 DÍAS (PUNTOS PORCENTUALES)</t>
  </si>
  <si>
    <t>4.1.4. Análisis cualitativo</t>
  </si>
  <si>
    <t>4.2. Crisol Formación</t>
  </si>
  <si>
    <t>4.2.1. Análisis descriptivo del programa</t>
  </si>
  <si>
    <t>GRÁFICO 50. CARACTERÍSTICAS DE LOS BENEFICIARIOS, DISTRIBUCIÓN POR CONVOCATORIA (%)</t>
  </si>
  <si>
    <t>GRÁFICO 51. CRÉDITO DEFINITIVO Y OBLIGACIONES RECONOCIDAS POR CONVOCATORIA</t>
  </si>
  <si>
    <t>4.2.2. Análisis descriptivo de los efectos en la inserción</t>
  </si>
  <si>
    <t>GRÁFICO 52. TASAS DE INSERCIÓN LABORAL (EMPLEO AL MENOS 15 DÍAS AL MES, %), CALIDAD DEL EMPLEO (% SOBRE INSERTADOS) Y PROMEDIO DE DÍAS ACUMULADOS TRABAJADOS (DÍAS)</t>
  </si>
  <si>
    <t>4.2.3. Análisis cualitativo</t>
  </si>
  <si>
    <t>4.3. Innovación y Talento</t>
  </si>
  <si>
    <t>4.3.1. Análisis descriptivo del programa</t>
  </si>
  <si>
    <t>GRÁFICO 54. CRÉDITO DEFINITIVO Y OBLIGACIONES RECONOCIDAS POR CONVOCATORIA</t>
  </si>
  <si>
    <t>4.3.2. Análisis descriptivo de los efectos en la inserción</t>
  </si>
  <si>
    <t>4.3.3. Análisis contrafactual</t>
  </si>
  <si>
    <t>GRÁFICO 56. EFECTO DIFERENCIAL EN LAS TASAS DE INSERCIÓN EN EMPLEO A 15 DÍAS (PUNTOS PORCENTUALES)</t>
  </si>
  <si>
    <t>4.3.4. Análisis cualitativo</t>
  </si>
  <si>
    <t>4.4. Oferta preferente de formación para desempleados</t>
  </si>
  <si>
    <t>4.4.1. Análisis descriptivo del programa</t>
  </si>
  <si>
    <t>GRÁFICO 59. CARACTERÍSTICAS DE LOS BENEFICIARIOS, DISTRIBUCIÓN POR CONVOCATORIA Y COMPARACIÓN CON DEMANDANTES (%)</t>
  </si>
  <si>
    <t>4.4.2. Análisis descriptivo de los efectos en la inserción</t>
  </si>
  <si>
    <t>GRÁFICO 61. TASAS DE INSERCIÓN LABORAL (EMPLEO AL MENOS 15 DÍAS AL MES, %)</t>
  </si>
  <si>
    <t>GRÁFICO 62. CALIDAD DEL EMPLEO (% SOBRE INSERTADOS)</t>
  </si>
  <si>
    <t>4.4.3. Análisis contrafactual</t>
  </si>
  <si>
    <t>GRÁFICO 63. EFECTO DIFERENCIAL EN LAS TASAS DE INSERCIÓN EN EMPLEO A 15 DÍAS (PUNTOS PORCENTUALES)</t>
  </si>
  <si>
    <t>GRÁFICO 65. EFECTO DIFERENCIAL EN LAS TASAS DE INSERCIÓN EN EMPLEO A 15 DÍAS SEGÚN CARACTERÍSTICAS DE LAS PERSONAS (PUNTOS PORCENTUALES)</t>
  </si>
  <si>
    <t>4.5. Formación con compromiso de contratación</t>
  </si>
  <si>
    <t>4.5.1. Descripción del programa</t>
  </si>
  <si>
    <t>GRÁFICO 66. CRÉDITO DEFINITIVO Y OBLIGACIONES RECONOCIDAS POR CONVOCATORIA</t>
  </si>
  <si>
    <t>4.5.2. Análisis cualitativo</t>
  </si>
  <si>
    <t>4.6. Principales hallazgos</t>
  </si>
  <si>
    <t>5. PROPUESTAS</t>
  </si>
  <si>
    <t>5.1. Propuestas generales</t>
  </si>
  <si>
    <t>5.1.1. Perfeccionar las bases de datos disponibles</t>
  </si>
  <si>
    <t>5.1.2. Garantizar un enfoque personalizado mediante un sistema de indicadores de empleabilidad</t>
  </si>
  <si>
    <t>5.1.3. Focalización de las PAE en las personas de baja empleabilidad</t>
  </si>
  <si>
    <t>5.1.4. Potenciar la evaluación de la eficacia de los programas</t>
  </si>
  <si>
    <t>5.1.5. Continuar fomentando la formación profesional vinculada al empleo</t>
  </si>
  <si>
    <t>5.2. Propuestas específicas</t>
  </si>
  <si>
    <t>5.2.1. Ayuda a la contratación indefinida</t>
  </si>
  <si>
    <t>5.2.2. Ayuda al autoempleo</t>
  </si>
  <si>
    <t>5.2.3. Empleo Experiencia</t>
  </si>
  <si>
    <t>5.2.4. Escuelas Profesionales</t>
  </si>
  <si>
    <t>5.2.5. Crisol Formación</t>
  </si>
  <si>
    <t>5.2.6. Innovación y Talento</t>
  </si>
  <si>
    <t>5.2.7. Oferta preferente de formación para desempleados</t>
  </si>
  <si>
    <t>Informe</t>
  </si>
  <si>
    <t>GRÁFICO 1. TASA DE ACTIVIDAD EN EXTREMADURA Y ESPAÑA (%), 2012-2022</t>
  </si>
  <si>
    <t>GRÁFICO 2. TASA DE EMPLEO EN EXTREMADURA Y ESPAÑA (%), 2012-2022</t>
  </si>
  <si>
    <t>GRÁFICO 3. DISTRIBUCIÓN DE LOS OCUPADOS POR SEXO EN 2022 (%)</t>
  </si>
  <si>
    <t>GRÁFICO 4. DISTRIBUCIÓN DE LOS OCUPADOS POR EDAD EN EXTREMADURA EN EL PERIODO 2012-2022 Y EN EL AÑO 2022 (%)</t>
  </si>
  <si>
    <t>GRÁFICO 5. DISTRIBUCIÓN DE LOS OCUPADOS POR NIVEL DE ESTUDIOS EN 2022 (%)</t>
  </si>
  <si>
    <t>GRÁFICO 6. ASALARIADOS TEMPORALES, 2012-2022 (%)</t>
  </si>
  <si>
    <t>GRÁFICO 7. TEMPORALIDAD POR RAMA DE ACTIVIDAD EN 2022 (%)</t>
  </si>
  <si>
    <t>GRÁFICO 8. TASA DE TEMPORALIDAD DEL SECTOR PÚBLICO, 2012-2022 (%)</t>
  </si>
  <si>
    <t>GRÁFICO 9. TASA DE TEMPORALIDAD POR AA. PP. EN 2022 (%)</t>
  </si>
  <si>
    <t>GRÁFICO 10. PESO DE LOS AUTÓNOMOS EN EL TOTAL DE OCUPADOS, 2012‑2022 (%)</t>
  </si>
  <si>
    <t>GRÁFICO 11. AUTÓNOMOS POR RAMA DE ACTIVIDAD EN 2022 (%)</t>
  </si>
  <si>
    <t>GRÁFICO 12. TASA DE PARO, 2012-2022 (%)</t>
  </si>
  <si>
    <t>GRÁFICO 13. PARADOS DE LARGA DURACIÓN EN EXTREMADURA, 2012‑2022 (%)</t>
  </si>
  <si>
    <t>GRÁFICO 14. PARADOS DE LARGA DURACIÓN EN ESPAÑA, 2012-2022 (%)</t>
  </si>
  <si>
    <t>GRÁFICO 15. TASA DE PARO POR SEXO, 2012-2022 (%)</t>
  </si>
  <si>
    <t>GRÁFICO 16. TASA DE PARO POR GRUPOS DE EDAD EN EXTREMADURA Y ESPAÑA, 2012-2022 (%)</t>
  </si>
  <si>
    <t>GRÁFICO 17. TASA DE PARO POR NIVEL EDUCATIVO EN 2022 (%)</t>
  </si>
  <si>
    <t>GRÁFICO 18. PARO REGISTRADO EN MUNICIPIOS DE MÁS Y MENOS DE 5.000 HABITANTES EN EXTREMADURA, 2012-2022 (%)</t>
  </si>
  <si>
    <t>GRÁFICO 19. PORCENTAJE DE PARADOS QUE LLEVAN CINCO O MÁS AÑOS RESIDIENDO EN EL MISMO LUGAR, 2012-2022 (%)</t>
  </si>
  <si>
    <t>GRÁFICO 20. INACTIVOS (% POBLACIÓN TOTAL), 2012-2022</t>
  </si>
  <si>
    <t>GRÁFICO 21. GASTO POR DEMANDANTE DE EMPLEO. AÑO 2017</t>
  </si>
  <si>
    <t>GRÁFICO 22. MONEY MAP: ORIGEN Y DESTINO DE LOS FONDOS</t>
  </si>
  <si>
    <t>CUADRO 2. PROGRAMAS EVALUADOS</t>
  </si>
  <si>
    <t>GRÁFICO 23. CARACTERÍSTICAS DE LOS BENEFICIARIOS, DISTRIBUCIÓN POR CONVOCATORIA Y COMPARACIÓN CON DEMANDANTES (%)</t>
  </si>
  <si>
    <t>GRÁFICO 24. CRÉDITO DEFINITIVO Y OBLIGACIONES RECONOCIDAS POR CONVOCATORIA</t>
  </si>
  <si>
    <t>GRÁFICO 28. EFECTO MEDIO DEL PROGRAMA EN LA INSERCIÓN Y LA CALIDAD DEL EMPLEO (PUNTOS PORCENTUALES Y NÚMERO DE DÍAS)</t>
  </si>
  <si>
    <t>GRÁFICO 29. EFECTO DIFERENCIAL DE LA PARTICIPACIÓN EN EL PROGRAMA EN LA INSERCIÓN, POR CARACTERÍSTICAS DE LAS PERSONAS (PUNTOS PORCENTUALES Y NÚMERO DE DÍAS)</t>
  </si>
  <si>
    <t>CUADRO 7. MODULACIÓN DE LAS AYUDAS AL AUTOEMPLEO EN EL PERIODO 2016-2019</t>
  </si>
  <si>
    <t>GRÁFICO 30. CARACTERÍSTICAS DE LOS BENEFICIARIOS, DISTRIBUCIÓN POR CONVOCATORIA Y COMPARACIÓN CON DEMANDANTES (%)</t>
  </si>
  <si>
    <t>GRÁFICO 31. CRÉDITO DEFINITIVO Y OBLIGACIONES RECONOCIDAS POR CONVOCATORIA</t>
  </si>
  <si>
    <t>GRÁFICO 32. TASA DE SUPERVIVENCIA (PERMANECER 24 MESES DE ALTA EN EL RETA) POR CARACTERÍSTICAS DE LOS BENEFICIARIOS (%)</t>
  </si>
  <si>
    <t>GRÁFICO 33. TASAS DE INSERCIÓN LABORAL (EMPLEO AL MENOS 15 DÍAS AL MES, %) Y PROMEDIO DE DÍAS ACUMULADOS TRABAJADOS (DÍAS)</t>
  </si>
  <si>
    <t>GRÁFICO 34. TASAS DE INSERCIÓN LABORAL POR CARACTERÍSTICAS PERSONALES A LOS 12 MESES DE FINALIZAR EL PROGRAMA (%)</t>
  </si>
  <si>
    <t>GRÁFICO 35. EVOLUCIÓN DE LA TASA DE INSERCIÓN (EMPLEO AL MENOS 15 DÍAS AL MES, %) Y DE AUTOEMPLEO (AL MENOS 15 DÍAS DE ALTA EN EL RETA, %)</t>
  </si>
  <si>
    <t>GRÁFICO 36. EVOLUCIÓN DEL IMPACTO DEL PROGRAMA SOBRE LA PROBABILIDAD DE TRABAJAR AL MENOS 15 DÍAS AL MES (EFECTO DIFERENCIAL DEL TRATAMIENTO, P.P.)</t>
  </si>
  <si>
    <t>GRÁFICO 37. EFECTO MEDIO DEL PROGRAMA EN LA INSERCIÓN (PUNTOS PORCENTUALES Y NÚMERO DE DÍAS), POR NIVEL EDUCATIVO Y COLECTIVO PRIORITARIO</t>
  </si>
  <si>
    <t>GRÁFICO 38. EFECTO DIFERENCIAL DE LA PARTICIPACIÓN EN EL PROGRAMA EN LA INSERCIÓN, POR CARACTERÍSTICAS DE LAS PERSONAS (PUNTOS PORCENTUALES)</t>
  </si>
  <si>
    <t>GRÁFICO 39. CARACTERÍSTICAS DE LOS BENEFICIARIOS, DISTRIBUCIÓN POR CONVOCATORIA Y COMPARACIÓN CON DEMANDANTES (%)</t>
  </si>
  <si>
    <t>GRÁFICO 40. CRÉDITO DEFINITIVO Y OBLIGACIONES RECONOCIDAS POR CONVOCATORIA</t>
  </si>
  <si>
    <t>GRÁFICO 41. TASAS DE INSERCIÓN LABORAL (EMPLEO AL MENOS 15 DÍAS AL MES, %) Y CALIDAD DEL EMPLEO (% SOBRE INSERTADOS)</t>
  </si>
  <si>
    <t>GRÁFICO 43. EFECTO MEDIO DEL PROGRAMA EN LA INSERCIÓN Y LA CALIDAD DEL EMPLEO (PUNTOS PORCENTUALES Y NÚMERO DE DÍAS)</t>
  </si>
  <si>
    <t>CUADRO 9. PRINCIPALES HALLAZGOS DEL PROGRAMA DE CREACIÓN DIRECTA DE EMPLEO EN EL SECTOR PÚBLICO</t>
  </si>
  <si>
    <t>GRÁFICO 44. CARACTERÍSTICAS DE LOS BENEFICIARIOS, DISTRIBUCIÓN POR CONVOCATORIA Y COMPARACIÓN CON DEMANDANTES (%)</t>
  </si>
  <si>
    <t>GRÁFICO 45. CRÉDITO DEFINITIVO Y OBLIGACIONES RECONOCIDAS POR CONVOCATORIA</t>
  </si>
  <si>
    <t>GRÁFICO 46. TASAS DE INSERCIÓN LABORAL (EMPLEO AL MENOS 15 DÍAS AL MES, %)</t>
  </si>
  <si>
    <t>GRÁFICO 47. CALIDAD DEL EMPLEO (% SOBRE INSERTADOS)</t>
  </si>
  <si>
    <t>GRÁFICO 49. EFECTO MEDIO DE LA AYUDA EN LA INSERCIÓN Y LA CALIDAD DEL EMPLEO (PUNTOS PORCENTUALES Y NÚMERO DE DÍAS)</t>
  </si>
  <si>
    <t>GRÁFICO 53. CARACTERÍSTICAS DE LOS BENEFICIARIOS, DISTRIBUCIÓN POR CONVOCATORIA (%)</t>
  </si>
  <si>
    <t>GRÁFICO 55. TASAS DE INSERCIÓN LABORAL (EMPLEO AL MENOS 15 DÍAS AL MES, %) Y CALIDAD DEL EMPLEO (% SOBRE INSERTADOS)</t>
  </si>
  <si>
    <t>GRÁFICO 57. EFECTO MEDIO DEL PROGRAMA EN LA INSERCIÓN Y LA CALIDAD DEL EMPLEO (PUNTOS PORCENTUALES Y NÚMERO DE DÍAS)</t>
  </si>
  <si>
    <t>GRÁFICO 58. VALORACIÓN DEL IMPACTO DEL PROGRAMA SOBRE LA EMPLEABILIDAD SEGÚN SI HA TRABAJADO O NO DESPUÉS DEL PROGRAMA (VALOR MEDIO ESCALA 0-10)</t>
  </si>
  <si>
    <t>GRÁFICO 60. CRÉDITO DEFINITIVO Y OBLIGACIONES RECONOCIDAS POR CONVOCATORIA</t>
  </si>
  <si>
    <t>GRÁFICO 64. EFECTO MEDIO DEL PROGRAMA EN LA INSERCIÓN Y LA CALIDAD DEL EMPLEO (PUNTOS PORCENTUALES Y NÚMERO DE DÍAS)</t>
  </si>
  <si>
    <t>CUADRO 10. PRINCIPALES HALLAZGOS DE LOS PROGRAMAS DE FORMACIÓN</t>
  </si>
  <si>
    <t>GRÁFICO 26. CALIDAD DEL EMPLEO (% SOBRE PERSONAS INSERTADAS)</t>
  </si>
  <si>
    <r>
      <t>·</t>
    </r>
    <r>
      <rPr>
        <sz val="7"/>
        <color rgb="FF404040"/>
        <rFont val="Times New Roman"/>
        <family val="1"/>
      </rPr>
      <t xml:space="preserve">        </t>
    </r>
    <r>
      <rPr>
        <sz val="11"/>
        <color rgb="FF404040"/>
        <rFont val="Century Gothic"/>
        <family val="2"/>
      </rPr>
      <t>El programa muestra falta de focalización al no coincidir el perfil de beneficiario del programa con aquel al que se dirige de manera prioritaria, personas que buscan un primer empleo y parados de larga duración.</t>
    </r>
  </si>
  <si>
    <r>
      <t>·</t>
    </r>
    <r>
      <rPr>
        <sz val="7"/>
        <color rgb="FF404040"/>
        <rFont val="Times New Roman"/>
        <family val="1"/>
      </rPr>
      <t xml:space="preserve">        </t>
    </r>
    <r>
      <rPr>
        <sz val="11"/>
        <color rgb="FF404040"/>
        <rFont val="Century Gothic"/>
        <family val="2"/>
      </rPr>
      <t>Según la evaluación de impacto, el programa tiene efectos negativos sobre la empleabilidad de los beneficiarios.</t>
    </r>
  </si>
  <si>
    <r>
      <t>·</t>
    </r>
    <r>
      <rPr>
        <sz val="7"/>
        <color rgb="FF404040"/>
        <rFont val="Times New Roman"/>
        <family val="1"/>
      </rPr>
      <t xml:space="preserve">        </t>
    </r>
    <r>
      <rPr>
        <sz val="11"/>
        <color rgb="FF404040"/>
        <rFont val="Century Gothic"/>
        <family val="2"/>
      </rPr>
      <t>En cuanto a la calidad del empleo, se observa que los beneficiarios del programa que trabajan tienen empleos de peor calidad.</t>
    </r>
  </si>
  <si>
    <r>
      <t>·</t>
    </r>
    <r>
      <rPr>
        <sz val="7"/>
        <color rgb="FF404040"/>
        <rFont val="Times New Roman"/>
        <family val="1"/>
      </rPr>
      <t xml:space="preserve">        </t>
    </r>
    <r>
      <rPr>
        <sz val="11"/>
        <color rgb="FF404040"/>
        <rFont val="Century Gothic"/>
        <family val="2"/>
      </rPr>
      <t>No se han encontrado diferencias significativas en la inserción laboral o en la calidad del empleo para los distintos colectivos considerados (sexo, edad, nivel educativo, receptor de prestaciones, participación en otro programa anteriormente…).</t>
    </r>
  </si>
  <si>
    <r>
      <t>·</t>
    </r>
    <r>
      <rPr>
        <sz val="7"/>
        <color rgb="FF404040"/>
        <rFont val="Times New Roman"/>
        <family val="1"/>
      </rPr>
      <t xml:space="preserve">        </t>
    </r>
    <r>
      <rPr>
        <sz val="11"/>
        <color rgb="FF404040"/>
        <rFont val="Century Gothic"/>
        <family val="2"/>
      </rPr>
      <t>El programa permite que las entidades locales puedan volver a contratar a la misma persona que ya había sido financiada 24 meses después de la finalización de la contratación. En concreto, el 28 % de los participantes repiten en el programa. Ello implica que puede haber personas que encadenen contrataciones en la misma entidad local con periodos de dos años entre contrataciones.</t>
    </r>
    <r>
      <rPr>
        <sz val="11"/>
        <color rgb="FF000000"/>
        <rFont val="Century Gothic"/>
        <family val="2"/>
      </rPr>
      <t xml:space="preserve"> </t>
    </r>
  </si>
  <si>
    <t>PRINCIPALES HALLAZGOS DE LOS PROGRAMAS DE FORMACIÓN</t>
  </si>
  <si>
    <r>
      <t>·</t>
    </r>
    <r>
      <rPr>
        <sz val="7"/>
        <color rgb="FF404040"/>
        <rFont val="Times New Roman"/>
        <family val="1"/>
      </rPr>
      <t xml:space="preserve">        </t>
    </r>
    <r>
      <rPr>
        <sz val="11"/>
        <color rgb="FF404040"/>
        <rFont val="Century Gothic"/>
        <family val="2"/>
      </rPr>
      <t>La evidencia obtenida sobre la eficacia de los programas de formación es mixta. Algunos de ellos tienen un impacto positivo en el empleo, como Innovación y Talento y Oferta preferente de formación, aunque en el caso de este último su impacto es muy limitado, mientras que Empleo Experiencia, a pesar de mostrar una relativa mayor focalización, no consigue mejorar la inserción laboral de sus beneficiarios.</t>
    </r>
  </si>
  <si>
    <r>
      <t>·</t>
    </r>
    <r>
      <rPr>
        <sz val="7"/>
        <color rgb="FF404040"/>
        <rFont val="Times New Roman"/>
        <family val="1"/>
      </rPr>
      <t xml:space="preserve">        </t>
    </r>
    <r>
      <rPr>
        <sz val="11"/>
        <color rgb="FF404040"/>
        <rFont val="Century Gothic"/>
        <family val="2"/>
      </rPr>
      <t>El programa Crisol Formación parece mejorar la inserción laboral y social de algunos de sus beneficiarios, lo cual debe ser calificado como positivo dado el colectivo al que va dirigido, personas en riesgo de exclusión social. Este programa muestra una gran focalización y además parece que, en cierta medida, alcanza el objetivo de inserción social, aspecto tanto o más relevante que la inserción laboral en este programa.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</si>
</sst>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0\ &quot;€&quot;;[Red]\-#,##0\ &quot;€&quot;"/>
    <numFmt numFmtId="43" formatCode="_-* #,##0.00_-;\-* #,##0.00_-;_-* &quot;-&quot;??_-;_-@_-"/>
    <numFmt numFmtId="164" formatCode="0.0"/>
    <numFmt numFmtId="165" formatCode="#,##0.0"/>
    <numFmt numFmtId="166" formatCode="0.0%"/>
    <numFmt numFmtId="167" formatCode="_-* #,##0.00\ [$€-C0A]_-;\-* #,##0.00\ [$€-C0A]_-;_-* &quot;-&quot;??\ [$€-C0A]_-;_-@_-"/>
  </numFmts>
  <fonts count="72" x14ac:knownFonts="1">
    <font>
      <sz val="12"/>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b/>
      <sz val="30"/>
      <color theme="1"/>
      <name val="Century Gothic"/>
      <family val="2"/>
    </font>
    <font>
      <b/>
      <sz val="30"/>
      <color rgb="FF83082A"/>
      <name val="Century Gothic"/>
      <family val="2"/>
    </font>
    <font>
      <sz val="10"/>
      <color theme="1"/>
      <name val="Century Gothic"/>
      <family val="2"/>
    </font>
    <font>
      <sz val="10"/>
      <color theme="0"/>
      <name val="Century Gothic"/>
      <family val="2"/>
    </font>
    <font>
      <b/>
      <sz val="10"/>
      <color theme="0"/>
      <name val="Century Gothic"/>
      <family val="2"/>
    </font>
    <font>
      <sz val="11"/>
      <color rgb="FF83082A"/>
      <name val="Century Gothic"/>
      <family val="1"/>
    </font>
    <font>
      <sz val="9"/>
      <color rgb="FF404040"/>
      <name val="Century Gothic"/>
      <family val="1"/>
    </font>
    <font>
      <u/>
      <sz val="10"/>
      <color theme="1"/>
      <name val="Century Gothic"/>
      <family val="2"/>
    </font>
    <font>
      <b/>
      <sz val="10"/>
      <color theme="1"/>
      <name val="Century Gothic"/>
      <family val="2"/>
    </font>
    <font>
      <b/>
      <sz val="10"/>
      <name val="Century Gothic"/>
      <family val="2"/>
    </font>
    <font>
      <i/>
      <sz val="10"/>
      <color theme="1"/>
      <name val="Century Gothic"/>
      <family val="2"/>
    </font>
    <font>
      <sz val="11"/>
      <color rgb="FF83082A"/>
      <name val="Century Gothic"/>
      <family val="2"/>
    </font>
    <font>
      <sz val="10"/>
      <color rgb="FFC00000"/>
      <name val="Century Gothic"/>
      <family val="2"/>
    </font>
    <font>
      <sz val="9"/>
      <color rgb="FF000000"/>
      <name val="Century Gothic"/>
      <family val="2"/>
    </font>
    <font>
      <b/>
      <sz val="10"/>
      <color rgb="FFFFFFFF"/>
      <name val="Century Gothic"/>
      <family val="2"/>
    </font>
    <font>
      <b/>
      <sz val="10"/>
      <color rgb="FF000000"/>
      <name val="Century Gothic"/>
      <family val="2"/>
    </font>
    <font>
      <sz val="8"/>
      <color theme="1"/>
      <name val="Century Gothic"/>
      <family val="2"/>
    </font>
    <font>
      <sz val="10"/>
      <name val="Century Gothic"/>
      <family val="2"/>
    </font>
    <font>
      <sz val="10"/>
      <color indexed="8"/>
      <name val="Century Gothic"/>
      <family val="2"/>
    </font>
    <font>
      <b/>
      <sz val="10"/>
      <color indexed="8"/>
      <name val="Century Gothic"/>
      <family val="2"/>
    </font>
    <font>
      <sz val="12"/>
      <color indexed="8"/>
      <name val="Calibri"/>
      <family val="2"/>
    </font>
    <font>
      <sz val="10"/>
      <color rgb="FF83082A"/>
      <name val="Century Gothic"/>
      <family val="2"/>
    </font>
    <font>
      <sz val="10"/>
      <color rgb="FF0070C0"/>
      <name val="Century Gothic"/>
      <family val="2"/>
    </font>
    <font>
      <sz val="11"/>
      <color rgb="FF61061F"/>
      <name val="Century Gothic"/>
      <family val="1"/>
    </font>
    <font>
      <i/>
      <sz val="11"/>
      <color rgb="FF83082A"/>
      <name val="Century Gothic"/>
      <family val="1"/>
    </font>
    <font>
      <sz val="10"/>
      <name val="Calibri"/>
      <family val="2"/>
    </font>
    <font>
      <sz val="9"/>
      <color theme="1"/>
      <name val="Century Gothic"/>
      <family val="2"/>
    </font>
    <font>
      <sz val="8"/>
      <color rgb="FF404040"/>
      <name val="Century Gothic"/>
      <family val="2"/>
    </font>
    <font>
      <sz val="9"/>
      <color rgb="FF83082A"/>
      <name val="Century Gothic"/>
      <family val="1"/>
    </font>
    <font>
      <b/>
      <sz val="11"/>
      <color theme="0"/>
      <name val="Century Gothic"/>
      <family val="2"/>
    </font>
    <font>
      <sz val="10"/>
      <name val="Arial"/>
      <family val="2"/>
    </font>
    <font>
      <sz val="10"/>
      <color theme="1"/>
      <name val="Century Gothic"/>
      <family val="1"/>
    </font>
    <font>
      <sz val="12"/>
      <color theme="1"/>
      <name val="Century Gothic"/>
      <family val="2"/>
    </font>
    <font>
      <sz val="10"/>
      <color rgb="FFFF0000"/>
      <name val="Century Gothic"/>
      <family val="2"/>
    </font>
    <font>
      <sz val="11"/>
      <color theme="1"/>
      <name val="Century Gothic"/>
      <family val="2"/>
    </font>
    <font>
      <sz val="11"/>
      <color rgb="FF000000"/>
      <name val="Century Gothic"/>
      <family val="2"/>
    </font>
    <font>
      <sz val="10"/>
      <color theme="2" tint="-9.9978637043366805E-2"/>
      <name val="Century Gothic"/>
      <family val="2"/>
    </font>
    <font>
      <b/>
      <sz val="10"/>
      <color theme="2" tint="-9.9978637043366805E-2"/>
      <name val="Century Gothic"/>
      <family val="2"/>
    </font>
    <font>
      <b/>
      <sz val="11"/>
      <color rgb="FFFFFFFF"/>
      <name val="Century Gothic"/>
      <family val="2"/>
    </font>
    <font>
      <b/>
      <sz val="11"/>
      <name val="Century Gothic"/>
      <family val="2"/>
    </font>
    <font>
      <b/>
      <sz val="8"/>
      <color rgb="FFFFFFFF"/>
      <name val="Century Gothic"/>
      <family val="2"/>
    </font>
    <font>
      <b/>
      <sz val="8"/>
      <color rgb="FF404040"/>
      <name val="Century Gothic"/>
      <family val="2"/>
    </font>
    <font>
      <b/>
      <sz val="9"/>
      <color rgb="FF404040"/>
      <name val="Century Gothic"/>
      <family val="2"/>
    </font>
    <font>
      <sz val="11"/>
      <color rgb="FF61061F"/>
      <name val="Century Gothic"/>
      <family val="2"/>
    </font>
    <font>
      <sz val="9"/>
      <color rgb="FF404040"/>
      <name val="Century Gothic"/>
      <family val="2"/>
    </font>
    <font>
      <b/>
      <sz val="9"/>
      <color rgb="FFFFFFFF"/>
      <name val="Century Gothic"/>
      <family val="2"/>
    </font>
    <font>
      <b/>
      <sz val="11"/>
      <color indexed="8"/>
      <name val="Arial"/>
      <family val="2"/>
    </font>
    <font>
      <b/>
      <sz val="10"/>
      <color indexed="8"/>
      <name val="Arial"/>
      <family val="2"/>
    </font>
    <font>
      <sz val="9"/>
      <color indexed="8"/>
      <name val="Arial"/>
      <family val="2"/>
    </font>
    <font>
      <sz val="10"/>
      <color indexed="9"/>
      <name val="Arial"/>
      <family val="2"/>
    </font>
    <font>
      <b/>
      <sz val="9"/>
      <color theme="0"/>
      <name val="Century Gothic"/>
      <family val="2"/>
    </font>
    <font>
      <sz val="9"/>
      <color theme="0"/>
      <name val="Century Gothic"/>
      <family val="2"/>
    </font>
    <font>
      <vertAlign val="superscript"/>
      <sz val="9"/>
      <color rgb="FF000000"/>
      <name val="Century Gothic"/>
      <family val="2"/>
    </font>
    <font>
      <u/>
      <sz val="9"/>
      <color theme="1"/>
      <name val="Century Gothic"/>
      <family val="2"/>
    </font>
    <font>
      <sz val="10"/>
      <color theme="4"/>
      <name val="Century Gothic"/>
      <family val="2"/>
    </font>
    <font>
      <sz val="9"/>
      <color theme="1"/>
      <name val="Century Gothic"/>
      <family val="1"/>
    </font>
    <font>
      <sz val="9.5"/>
      <color theme="0"/>
      <name val="Arial"/>
      <family val="2"/>
    </font>
    <font>
      <b/>
      <sz val="11"/>
      <color rgb="FF231F20"/>
      <name val="Century Gothic"/>
      <family val="2"/>
    </font>
    <font>
      <b/>
      <sz val="11"/>
      <color theme="1"/>
      <name val="Century Gothic"/>
      <family val="2"/>
    </font>
    <font>
      <sz val="18"/>
      <color theme="3"/>
      <name val="Calibri Light"/>
      <family val="2"/>
      <scheme val="major"/>
    </font>
    <font>
      <sz val="11"/>
      <color rgb="FF404040"/>
      <name val="Century Gothic"/>
      <family val="2"/>
    </font>
    <font>
      <sz val="28"/>
      <color rgb="FF83082A"/>
      <name val="Century Gothic"/>
      <family val="2"/>
    </font>
    <font>
      <sz val="18"/>
      <color theme="4"/>
      <name val="Century Gothic"/>
      <family val="2"/>
    </font>
    <font>
      <b/>
      <sz val="30"/>
      <color theme="4"/>
      <name val="Century Gothic"/>
      <family val="2"/>
    </font>
    <font>
      <b/>
      <sz val="14"/>
      <color theme="4"/>
      <name val="Century Gothic"/>
      <family val="2"/>
    </font>
    <font>
      <b/>
      <sz val="11"/>
      <color theme="4"/>
      <name val="Century Gothic"/>
      <family val="2"/>
    </font>
    <font>
      <sz val="11"/>
      <color rgb="FF404040"/>
      <name val="Symbol"/>
      <family val="1"/>
      <charset val="2"/>
    </font>
    <font>
      <sz val="7"/>
      <color rgb="FF404040"/>
      <name val="Times New Roman"/>
      <family val="1"/>
    </font>
  </fonts>
  <fills count="17">
    <fill>
      <patternFill patternType="none"/>
    </fill>
    <fill>
      <patternFill patternType="gray125"/>
    </fill>
    <fill>
      <patternFill patternType="solid">
        <fgColor theme="0"/>
        <bgColor indexed="64"/>
      </patternFill>
    </fill>
    <fill>
      <patternFill patternType="solid">
        <fgColor rgb="FF83082A"/>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FFFFFF"/>
        <bgColor indexed="64"/>
      </patternFill>
    </fill>
    <fill>
      <patternFill patternType="solid">
        <fgColor theme="0" tint="-4.9897762993255407E-2"/>
        <bgColor indexed="64"/>
      </patternFill>
    </fill>
    <fill>
      <patternFill patternType="solid">
        <fgColor theme="0" tint="-4.9958800012207406E-2"/>
        <bgColor indexed="64"/>
      </patternFill>
    </fill>
    <fill>
      <patternFill patternType="solid">
        <fgColor theme="0" tint="-4.992828150273141E-2"/>
        <bgColor indexed="64"/>
      </patternFill>
    </fill>
    <fill>
      <patternFill patternType="solid">
        <fgColor rgb="FF902638"/>
      </patternFill>
    </fill>
    <fill>
      <patternFill patternType="solid">
        <fgColor rgb="FF939598"/>
      </patternFill>
    </fill>
    <fill>
      <patternFill patternType="solid">
        <fgColor rgb="FFD1D3D4"/>
      </patternFill>
    </fill>
    <fill>
      <patternFill patternType="solid">
        <fgColor rgb="FFE397A0"/>
        <bgColor indexed="64"/>
      </patternFill>
    </fill>
    <fill>
      <patternFill patternType="solid">
        <fgColor rgb="FFD00D43"/>
        <bgColor indexed="64"/>
      </patternFill>
    </fill>
    <fill>
      <patternFill patternType="solid">
        <fgColor rgb="FFFFFFFF"/>
      </patternFill>
    </fill>
    <fill>
      <patternFill patternType="solid">
        <fgColor theme="3" tint="0.39997558519241921"/>
        <bgColor indexed="64"/>
      </patternFill>
    </fill>
  </fills>
  <borders count="56">
    <border>
      <left/>
      <right/>
      <top/>
      <bottom/>
      <diagonal/>
    </border>
    <border>
      <left/>
      <right/>
      <top/>
      <bottom style="thin">
        <color indexed="64"/>
      </bottom>
      <diagonal/>
    </border>
    <border>
      <left/>
      <right/>
      <top style="thin">
        <color theme="0" tint="-0.14996795556505021"/>
      </top>
      <bottom style="thin">
        <color theme="0" tint="-0.14996795556505021"/>
      </bottom>
      <diagonal/>
    </border>
    <border>
      <left/>
      <right/>
      <top style="thin">
        <color auto="1"/>
      </top>
      <bottom style="thin">
        <color auto="1"/>
      </bottom>
      <diagonal/>
    </border>
    <border>
      <left/>
      <right/>
      <top style="thin">
        <color rgb="FFD9D9D9"/>
      </top>
      <bottom style="thin">
        <color rgb="FFD9D9D9"/>
      </bottom>
      <diagonal/>
    </border>
    <border>
      <left/>
      <right/>
      <top style="thin">
        <color theme="0" tint="-0.14990691854609822"/>
      </top>
      <bottom style="thin">
        <color theme="0" tint="-0.14990691854609822"/>
      </bottom>
      <diagonal/>
    </border>
    <border>
      <left style="medium">
        <color rgb="FFD9D9D9"/>
      </left>
      <right style="medium">
        <color rgb="FFD9D9D9"/>
      </right>
      <top style="medium">
        <color rgb="FFD9D9D9"/>
      </top>
      <bottom style="medium">
        <color rgb="FFD9D9D9"/>
      </bottom>
      <diagonal/>
    </border>
    <border>
      <left/>
      <right style="medium">
        <color rgb="FFD9D9D9"/>
      </right>
      <top style="medium">
        <color rgb="FFD9D9D9"/>
      </top>
      <bottom style="medium">
        <color rgb="FFD9D9D9"/>
      </bottom>
      <diagonal/>
    </border>
    <border>
      <left style="medium">
        <color rgb="FFD9D9D9"/>
      </left>
      <right style="medium">
        <color rgb="FFD9D9D9"/>
      </right>
      <top/>
      <bottom style="medium">
        <color rgb="FFD9D9D9"/>
      </bottom>
      <diagonal/>
    </border>
    <border>
      <left style="medium">
        <color rgb="FFD9D9D9"/>
      </left>
      <right style="medium">
        <color rgb="FFD9D9D9"/>
      </right>
      <top/>
      <bottom/>
      <diagonal/>
    </border>
    <border>
      <left/>
      <right style="medium">
        <color rgb="FFD9D9D9"/>
      </right>
      <top/>
      <bottom style="medium">
        <color rgb="FFD9D9D9"/>
      </bottom>
      <diagonal/>
    </border>
    <border>
      <left/>
      <right style="medium">
        <color rgb="FFD9D9D9"/>
      </right>
      <top/>
      <bottom/>
      <diagonal/>
    </border>
    <border>
      <left style="medium">
        <color rgb="FFD9D9D9"/>
      </left>
      <right style="medium">
        <color rgb="FFD9D9D9"/>
      </right>
      <top/>
      <bottom style="medium">
        <color rgb="FF404040"/>
      </bottom>
      <diagonal/>
    </border>
    <border>
      <left/>
      <right style="medium">
        <color rgb="FFD9D9D9"/>
      </right>
      <top/>
      <bottom style="medium">
        <color rgb="FF404040"/>
      </bottom>
      <diagonal/>
    </border>
    <border>
      <left/>
      <right/>
      <top/>
      <bottom style="medium">
        <color rgb="FF404040"/>
      </bottom>
      <diagonal/>
    </border>
    <border>
      <left style="medium">
        <color rgb="FFD9D9D9"/>
      </left>
      <right style="medium">
        <color rgb="FFD9D9D9"/>
      </right>
      <top style="medium">
        <color rgb="FFD9D9D9"/>
      </top>
      <bottom/>
      <diagonal/>
    </border>
    <border>
      <left style="medium">
        <color rgb="FFD9D9D9"/>
      </left>
      <right/>
      <top style="medium">
        <color rgb="FFD9D9D9"/>
      </top>
      <bottom/>
      <diagonal/>
    </border>
    <border>
      <left/>
      <right/>
      <top style="medium">
        <color rgb="FFD9D9D9"/>
      </top>
      <bottom/>
      <diagonal/>
    </border>
    <border>
      <left/>
      <right style="medium">
        <color rgb="FFD9D9D9"/>
      </right>
      <top style="medium">
        <color rgb="FFD9D9D9"/>
      </top>
      <bottom/>
      <diagonal/>
    </border>
    <border>
      <left style="medium">
        <color rgb="FFD9D9D9"/>
      </left>
      <right/>
      <top/>
      <bottom style="medium">
        <color rgb="FF404040"/>
      </bottom>
      <diagonal/>
    </border>
    <border>
      <left style="thin">
        <color theme="0" tint="-0.14996795556505021"/>
      </left>
      <right style="thin">
        <color theme="0" tint="-0.14996795556505021"/>
      </right>
      <top style="thin">
        <color theme="0" tint="-0.14996795556505021"/>
      </top>
      <bottom style="thin">
        <color theme="1" tint="0.2499465926084170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right style="thin">
        <color theme="0" tint="-0.14996795556505021"/>
      </right>
      <top/>
      <bottom/>
      <diagonal/>
    </border>
    <border>
      <left style="thin">
        <color theme="0" tint="-0.14996795556505021"/>
      </left>
      <right/>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6795556505021"/>
      </top>
      <bottom/>
      <diagonal/>
    </border>
    <border>
      <left style="medium">
        <color rgb="FFF2F2F2"/>
      </left>
      <right/>
      <top style="medium">
        <color rgb="FFF2F2F2"/>
      </top>
      <bottom style="medium">
        <color rgb="FFF2F2F2"/>
      </bottom>
      <diagonal/>
    </border>
    <border>
      <left/>
      <right style="medium">
        <color rgb="FFF2F2F2"/>
      </right>
      <top style="medium">
        <color rgb="FFF2F2F2"/>
      </top>
      <bottom style="medium">
        <color rgb="FFF2F2F2"/>
      </bottom>
      <diagonal/>
    </border>
    <border>
      <left style="medium">
        <color rgb="FFF2F2F2"/>
      </left>
      <right style="medium">
        <color rgb="FFF2F2F2"/>
      </right>
      <top/>
      <bottom style="medium">
        <color rgb="FFF2F2F2"/>
      </bottom>
      <diagonal/>
    </border>
    <border>
      <left/>
      <right style="medium">
        <color rgb="FFF2F2F2"/>
      </right>
      <top/>
      <bottom style="medium">
        <color rgb="FFF2F2F2"/>
      </bottom>
      <diagonal/>
    </border>
    <border>
      <left style="medium">
        <color rgb="FFF2F2F2"/>
      </left>
      <right style="medium">
        <color rgb="FFF2F2F2"/>
      </right>
      <top/>
      <bottom/>
      <diagonal/>
    </border>
    <border>
      <left style="medium">
        <color rgb="FFF2F2F2"/>
      </left>
      <right style="medium">
        <color rgb="FFF2F2F2"/>
      </right>
      <top/>
      <bottom style="medium">
        <color rgb="FF404040"/>
      </bottom>
      <diagonal/>
    </border>
    <border>
      <left/>
      <right style="medium">
        <color rgb="FFF2F2F2"/>
      </right>
      <top/>
      <bottom style="medium">
        <color rgb="FF404040"/>
      </bottom>
      <diagonal/>
    </border>
    <border>
      <left style="medium">
        <color rgb="FFF2F2F2"/>
      </left>
      <right style="medium">
        <color rgb="FFF2F2F2"/>
      </right>
      <top style="medium">
        <color rgb="FFF2F2F2"/>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theme="0" tint="-0.14993743705557422"/>
      </top>
      <bottom style="thin">
        <color theme="0" tint="-0.14993743705557422"/>
      </bottom>
      <diagonal/>
    </border>
    <border>
      <left/>
      <right/>
      <top style="thin">
        <color theme="0" tint="-0.14993743705557422"/>
      </top>
      <bottom style="thin">
        <color theme="0" tint="-0.14996795556505021"/>
      </bottom>
      <diagonal/>
    </border>
    <border>
      <left/>
      <right/>
      <top style="thin">
        <color theme="0" tint="-0.14996795556505021"/>
      </top>
      <bottom/>
      <diagonal/>
    </border>
    <border>
      <left/>
      <right/>
      <top/>
      <bottom style="thin">
        <color theme="0" tint="-0.14996795556505021"/>
      </bottom>
      <diagonal/>
    </border>
    <border>
      <left/>
      <right/>
      <top style="thin">
        <color auto="1"/>
      </top>
      <bottom/>
      <diagonal/>
    </border>
    <border>
      <left/>
      <right/>
      <top style="thin">
        <color theme="0" tint="-0.14993743705557422"/>
      </top>
      <bottom/>
      <diagonal/>
    </border>
    <border>
      <left/>
      <right/>
      <top style="thin">
        <color auto="1"/>
      </top>
      <bottom style="thin">
        <color theme="0" tint="-0.14996795556505021"/>
      </bottom>
      <diagonal/>
    </border>
    <border>
      <left style="thin">
        <color indexed="9"/>
      </left>
      <right style="thin">
        <color indexed="9"/>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rgb="FFD9D9D9"/>
      </left>
      <right style="medium">
        <color rgb="FFD9D9D9"/>
      </right>
      <top/>
      <bottom style="medium">
        <color indexed="64"/>
      </bottom>
      <diagonal/>
    </border>
    <border>
      <left style="medium">
        <color rgb="FFD9D9D9"/>
      </left>
      <right style="medium">
        <color rgb="FFD9D9D9"/>
      </right>
      <top/>
      <bottom style="medium">
        <color rgb="FF000000"/>
      </bottom>
      <diagonal/>
    </border>
  </borders>
  <cellStyleXfs count="39">
    <xf numFmtId="0" fontId="0" fillId="0" borderId="0"/>
    <xf numFmtId="0" fontId="3" fillId="0" borderId="0"/>
    <xf numFmtId="0" fontId="6" fillId="0" borderId="0"/>
    <xf numFmtId="9" fontId="6" fillId="0" borderId="0" applyFont="0" applyFill="0" applyBorder="0" applyAlignment="0" applyProtection="0"/>
    <xf numFmtId="0" fontId="11" fillId="0" borderId="0" applyNumberFormat="0" applyFill="0" applyBorder="0" applyAlignment="0" applyProtection="0"/>
    <xf numFmtId="0" fontId="17" fillId="0" borderId="0">
      <alignment horizontal="left" vertical="center" wrapText="1"/>
    </xf>
    <xf numFmtId="0" fontId="13" fillId="4" borderId="2">
      <alignment horizontal="center" vertical="center"/>
    </xf>
    <xf numFmtId="3" fontId="19" fillId="0" borderId="3">
      <alignment vertical="center"/>
    </xf>
    <xf numFmtId="0" fontId="8" fillId="3" borderId="0">
      <alignment horizontal="center" vertical="center" wrapText="1"/>
    </xf>
    <xf numFmtId="0" fontId="2" fillId="0" borderId="0"/>
    <xf numFmtId="43" fontId="6" fillId="0" borderId="0" applyFont="0" applyFill="0" applyBorder="0" applyAlignment="0" applyProtection="0"/>
    <xf numFmtId="0" fontId="2" fillId="0" borderId="0"/>
    <xf numFmtId="0" fontId="6" fillId="0" borderId="0"/>
    <xf numFmtId="0" fontId="13" fillId="5" borderId="4">
      <alignment horizontal="center" vertical="center"/>
    </xf>
    <xf numFmtId="0" fontId="22" fillId="0" borderId="0"/>
    <xf numFmtId="0" fontId="24" fillId="0" borderId="0"/>
    <xf numFmtId="0" fontId="13" fillId="4" borderId="2">
      <alignment horizontal="center" vertical="center"/>
    </xf>
    <xf numFmtId="0" fontId="29" fillId="0" borderId="0"/>
    <xf numFmtId="0" fontId="13" fillId="7" borderId="5">
      <alignment horizontal="center" vertical="center"/>
    </xf>
    <xf numFmtId="0" fontId="2" fillId="0" borderId="0"/>
    <xf numFmtId="0" fontId="15" fillId="0" borderId="0">
      <alignment horizontal="center" vertical="center"/>
    </xf>
    <xf numFmtId="3" fontId="19" fillId="4" borderId="3">
      <alignment horizontal="center" vertical="center"/>
    </xf>
    <xf numFmtId="0" fontId="3" fillId="0" borderId="0"/>
    <xf numFmtId="0" fontId="34" fillId="0" borderId="0"/>
    <xf numFmtId="0" fontId="34" fillId="0" borderId="0"/>
    <xf numFmtId="3" fontId="19" fillId="8" borderId="3">
      <alignment horizontal="center" vertical="center"/>
    </xf>
    <xf numFmtId="0" fontId="34" fillId="0" borderId="0"/>
    <xf numFmtId="0" fontId="34" fillId="0" borderId="0"/>
    <xf numFmtId="0" fontId="17" fillId="0" borderId="0">
      <alignment horizontal="left" vertical="center"/>
    </xf>
    <xf numFmtId="0" fontId="13" fillId="9" borderId="5">
      <alignment horizontal="center" vertical="center"/>
    </xf>
    <xf numFmtId="3" fontId="6" fillId="2" borderId="38">
      <alignment horizontal="center" vertical="center" wrapText="1"/>
    </xf>
    <xf numFmtId="0" fontId="1" fillId="0" borderId="0"/>
    <xf numFmtId="0" fontId="21" fillId="4" borderId="2">
      <alignment horizontal="center" vertical="center"/>
    </xf>
    <xf numFmtId="43" fontId="6" fillId="0" borderId="0" applyFont="0" applyFill="0" applyBorder="0" applyAlignment="0" applyProtection="0"/>
    <xf numFmtId="0" fontId="1" fillId="0" borderId="0"/>
    <xf numFmtId="3" fontId="6" fillId="0" borderId="39"/>
    <xf numFmtId="165" fontId="6" fillId="0" borderId="39"/>
    <xf numFmtId="0" fontId="58" fillId="0" borderId="0">
      <alignment horizontal="center" vertical="center" wrapText="1"/>
    </xf>
    <xf numFmtId="0" fontId="63" fillId="0" borderId="0" applyNumberFormat="0" applyFill="0" applyBorder="0" applyAlignment="0" applyProtection="0"/>
  </cellStyleXfs>
  <cellXfs count="318">
    <xf numFmtId="0" fontId="0" fillId="0" borderId="0" xfId="0"/>
    <xf numFmtId="0" fontId="0" fillId="2" borderId="0" xfId="0" applyFill="1"/>
    <xf numFmtId="0" fontId="4" fillId="2" borderId="0" xfId="1" applyFont="1" applyFill="1" applyAlignment="1">
      <alignment vertical="center"/>
    </xf>
    <xf numFmtId="0" fontId="5" fillId="2" borderId="0" xfId="1" applyFont="1" applyFill="1" applyAlignment="1">
      <alignment vertical="center"/>
    </xf>
    <xf numFmtId="0" fontId="6" fillId="0" borderId="0" xfId="2"/>
    <xf numFmtId="0" fontId="9" fillId="0" borderId="0" xfId="0" applyFont="1" applyAlignment="1">
      <alignment horizontal="center" vertical="center"/>
    </xf>
    <xf numFmtId="0" fontId="10" fillId="0" borderId="0" xfId="0" applyFont="1" applyAlignment="1">
      <alignment horizontal="justify" vertical="center"/>
    </xf>
    <xf numFmtId="0" fontId="16" fillId="0" borderId="0" xfId="2" applyFont="1"/>
    <xf numFmtId="0" fontId="17" fillId="0" borderId="0" xfId="5">
      <alignment horizontal="left" vertical="center" wrapText="1"/>
    </xf>
    <xf numFmtId="0" fontId="15" fillId="0" borderId="0" xfId="2" applyFont="1" applyAlignment="1">
      <alignment horizontal="left" vertical="center"/>
    </xf>
    <xf numFmtId="0" fontId="6" fillId="0" borderId="0" xfId="2" applyAlignment="1">
      <alignment vertical="center"/>
    </xf>
    <xf numFmtId="3" fontId="18" fillId="3" borderId="3" xfId="7" applyFont="1" applyFill="1" applyAlignment="1">
      <alignment horizontal="center" vertical="center"/>
    </xf>
    <xf numFmtId="0" fontId="6" fillId="2" borderId="0" xfId="2" applyFill="1"/>
    <xf numFmtId="166" fontId="0" fillId="2" borderId="0" xfId="3" applyNumberFormat="1" applyFont="1" applyFill="1"/>
    <xf numFmtId="0" fontId="15" fillId="0" borderId="0" xfId="2" applyFont="1" applyAlignment="1">
      <alignment horizontal="left" vertical="center" wrapText="1"/>
    </xf>
    <xf numFmtId="0" fontId="6" fillId="0" borderId="0" xfId="2" applyAlignment="1">
      <alignment horizontal="center"/>
    </xf>
    <xf numFmtId="0" fontId="15" fillId="0" borderId="0" xfId="2" applyFont="1" applyAlignment="1">
      <alignment vertical="center" wrapText="1"/>
    </xf>
    <xf numFmtId="0" fontId="17" fillId="0" borderId="0" xfId="5" applyAlignment="1">
      <alignment vertical="center" wrapText="1"/>
    </xf>
    <xf numFmtId="0" fontId="15" fillId="0" borderId="0" xfId="12" applyFont="1" applyAlignment="1">
      <alignment horizontal="left" vertical="center" wrapText="1"/>
    </xf>
    <xf numFmtId="0" fontId="6" fillId="0" borderId="0" xfId="12"/>
    <xf numFmtId="0" fontId="6" fillId="0" borderId="0" xfId="12" applyAlignment="1">
      <alignment vertical="center"/>
    </xf>
    <xf numFmtId="164" fontId="6" fillId="0" borderId="0" xfId="12" applyNumberFormat="1"/>
    <xf numFmtId="0" fontId="7" fillId="3" borderId="0" xfId="12" applyFont="1" applyFill="1" applyAlignment="1">
      <alignment horizontal="center"/>
    </xf>
    <xf numFmtId="0" fontId="6" fillId="5" borderId="0" xfId="12" applyFill="1"/>
    <xf numFmtId="0" fontId="6" fillId="0" borderId="0" xfId="12" applyAlignment="1">
      <alignment horizontal="center"/>
    </xf>
    <xf numFmtId="0" fontId="6" fillId="5" borderId="0" xfId="12" applyFill="1" applyAlignment="1">
      <alignment vertical="center"/>
    </xf>
    <xf numFmtId="0" fontId="15" fillId="0" borderId="0" xfId="12" applyFont="1" applyAlignment="1">
      <alignment horizontal="center" vertical="center" wrapText="1"/>
    </xf>
    <xf numFmtId="0" fontId="25" fillId="0" borderId="0" xfId="12" applyFont="1"/>
    <xf numFmtId="0" fontId="6" fillId="3" borderId="0" xfId="12" applyFill="1"/>
    <xf numFmtId="0" fontId="13" fillId="5" borderId="0" xfId="12" applyFont="1" applyFill="1" applyAlignment="1">
      <alignment vertical="center"/>
    </xf>
    <xf numFmtId="0" fontId="9" fillId="0" borderId="0" xfId="0" applyFont="1" applyAlignment="1">
      <alignment horizontal="center" vertical="center" wrapText="1"/>
    </xf>
    <xf numFmtId="0" fontId="15" fillId="6" borderId="0" xfId="12" applyFont="1" applyFill="1" applyAlignment="1">
      <alignment horizontal="left" vertical="center" wrapText="1"/>
    </xf>
    <xf numFmtId="0" fontId="15" fillId="2" borderId="0" xfId="12" applyFont="1" applyFill="1" applyAlignment="1">
      <alignment horizontal="center" vertical="center" wrapText="1"/>
    </xf>
    <xf numFmtId="0" fontId="6" fillId="2" borderId="0" xfId="12" applyFill="1" applyAlignment="1">
      <alignment vertical="center"/>
    </xf>
    <xf numFmtId="0" fontId="6" fillId="2" borderId="0" xfId="12" applyFill="1"/>
    <xf numFmtId="0" fontId="17" fillId="2" borderId="0" xfId="5" applyFill="1" applyAlignment="1">
      <alignment horizontal="left" vertical="center"/>
    </xf>
    <xf numFmtId="0" fontId="15" fillId="2" borderId="0" xfId="12" applyFont="1" applyFill="1" applyAlignment="1">
      <alignment horizontal="left" vertical="center"/>
    </xf>
    <xf numFmtId="0" fontId="17" fillId="2" borderId="0" xfId="5" applyFill="1" applyAlignment="1">
      <alignment horizontal="center" vertical="center" wrapText="1"/>
    </xf>
    <xf numFmtId="164" fontId="6" fillId="2" borderId="0" xfId="12" applyNumberFormat="1" applyFill="1"/>
    <xf numFmtId="0" fontId="6" fillId="0" borderId="0" xfId="12" applyAlignment="1">
      <alignment horizontal="left" vertical="center" indent="2"/>
    </xf>
    <xf numFmtId="164" fontId="6" fillId="2" borderId="0" xfId="19" applyNumberFormat="1" applyFont="1" applyFill="1" applyAlignment="1">
      <alignment horizontal="center" vertical="center"/>
    </xf>
    <xf numFmtId="164" fontId="12" fillId="2" borderId="0" xfId="19" applyNumberFormat="1" applyFont="1" applyFill="1" applyAlignment="1">
      <alignment horizontal="center" vertical="center"/>
    </xf>
    <xf numFmtId="0" fontId="15" fillId="2" borderId="0" xfId="20" applyFill="1" applyAlignment="1">
      <alignment vertical="center" wrapText="1"/>
    </xf>
    <xf numFmtId="0" fontId="30" fillId="2" borderId="0" xfId="12" applyFont="1" applyFill="1" applyAlignment="1">
      <alignment vertical="center" wrapText="1"/>
    </xf>
    <xf numFmtId="0" fontId="12" fillId="2" borderId="0" xfId="12" applyFont="1" applyFill="1" applyAlignment="1">
      <alignment horizontal="left" vertical="center" indent="1"/>
    </xf>
    <xf numFmtId="0" fontId="6" fillId="2" borderId="0" xfId="12" applyFill="1" applyAlignment="1">
      <alignment horizontal="left" vertical="center" indent="2"/>
    </xf>
    <xf numFmtId="164" fontId="21" fillId="2" borderId="0" xfId="19" applyNumberFormat="1" applyFont="1" applyFill="1" applyAlignment="1">
      <alignment horizontal="center" vertical="center"/>
    </xf>
    <xf numFmtId="0" fontId="15" fillId="2" borderId="0" xfId="12" applyFont="1" applyFill="1" applyAlignment="1">
      <alignment vertical="center" wrapText="1"/>
    </xf>
    <xf numFmtId="0" fontId="6" fillId="2" borderId="0" xfId="12" applyFill="1" applyAlignment="1">
      <alignment vertical="top" wrapText="1"/>
    </xf>
    <xf numFmtId="0" fontId="30" fillId="2" borderId="0" xfId="12" applyFont="1" applyFill="1" applyAlignment="1">
      <alignment wrapText="1"/>
    </xf>
    <xf numFmtId="0" fontId="10" fillId="2" borderId="0" xfId="0" applyFont="1" applyFill="1" applyAlignment="1">
      <alignment horizontal="justify" vertical="center"/>
    </xf>
    <xf numFmtId="0" fontId="15" fillId="2" borderId="0" xfId="12" applyFont="1" applyFill="1" applyAlignment="1">
      <alignment horizontal="left" vertical="center" wrapText="1"/>
    </xf>
    <xf numFmtId="0" fontId="8" fillId="2" borderId="0" xfId="12" applyFont="1" applyFill="1" applyAlignment="1">
      <alignment horizontal="center" vertical="center"/>
    </xf>
    <xf numFmtId="0" fontId="6" fillId="2" borderId="0" xfId="12" applyFill="1" applyAlignment="1">
      <alignment vertical="center" wrapText="1"/>
    </xf>
    <xf numFmtId="3" fontId="19" fillId="2" borderId="0" xfId="7" applyFill="1" applyBorder="1" applyAlignment="1">
      <alignment horizontal="center" vertical="center"/>
    </xf>
    <xf numFmtId="166" fontId="14" fillId="2" borderId="0" xfId="3" applyNumberFormat="1" applyFont="1" applyFill="1" applyAlignment="1">
      <alignment horizontal="center" vertical="center"/>
    </xf>
    <xf numFmtId="0" fontId="6" fillId="2" borderId="0" xfId="12" applyFill="1" applyAlignment="1">
      <alignment horizontal="center" vertical="center"/>
    </xf>
    <xf numFmtId="0" fontId="31" fillId="2" borderId="0" xfId="12" applyFont="1" applyFill="1" applyAlignment="1">
      <alignment horizontal="left" vertical="center"/>
    </xf>
    <xf numFmtId="0" fontId="8" fillId="2" borderId="0" xfId="12" applyFont="1" applyFill="1" applyAlignment="1">
      <alignment vertical="center"/>
    </xf>
    <xf numFmtId="0" fontId="32" fillId="0" borderId="0" xfId="0" applyFont="1" applyAlignment="1">
      <alignment horizontal="center" vertical="center"/>
    </xf>
    <xf numFmtId="0" fontId="6" fillId="0" borderId="0" xfId="12" applyAlignment="1">
      <alignment horizontal="center" vertical="center"/>
    </xf>
    <xf numFmtId="9" fontId="0" fillId="2" borderId="0" xfId="3" applyFont="1" applyFill="1" applyAlignment="1">
      <alignment vertical="center"/>
    </xf>
    <xf numFmtId="0" fontId="35" fillId="2" borderId="0" xfId="12" applyFont="1" applyFill="1" applyAlignment="1">
      <alignment vertical="center"/>
    </xf>
    <xf numFmtId="0" fontId="12" fillId="2" borderId="0" xfId="12" applyFont="1" applyFill="1"/>
    <xf numFmtId="0" fontId="9" fillId="2" borderId="0" xfId="0" applyFont="1" applyFill="1" applyAlignment="1">
      <alignment horizontal="center" vertical="center"/>
    </xf>
    <xf numFmtId="0" fontId="12" fillId="2" borderId="0" xfId="12" applyFont="1" applyFill="1" applyAlignment="1">
      <alignment wrapText="1"/>
    </xf>
    <xf numFmtId="0" fontId="37" fillId="2" borderId="0" xfId="12" applyFont="1" applyFill="1"/>
    <xf numFmtId="0" fontId="36" fillId="2" borderId="0" xfId="12" applyFont="1" applyFill="1"/>
    <xf numFmtId="0" fontId="26" fillId="2" borderId="0" xfId="12" applyFont="1" applyFill="1"/>
    <xf numFmtId="0" fontId="9" fillId="2" borderId="0" xfId="0" applyFont="1" applyFill="1" applyAlignment="1">
      <alignment horizontal="center" vertical="center" wrapText="1"/>
    </xf>
    <xf numFmtId="0" fontId="26" fillId="2" borderId="0" xfId="17" applyFont="1" applyFill="1" applyAlignment="1">
      <alignment horizontal="center"/>
    </xf>
    <xf numFmtId="0" fontId="12" fillId="0" borderId="0" xfId="12" applyFont="1"/>
    <xf numFmtId="0" fontId="11" fillId="0" borderId="0" xfId="4" applyAlignment="1">
      <alignment horizontal="justify" vertical="center"/>
    </xf>
    <xf numFmtId="166" fontId="6" fillId="2" borderId="0" xfId="12" applyNumberFormat="1" applyFill="1"/>
    <xf numFmtId="167" fontId="0" fillId="2" borderId="0" xfId="3" applyNumberFormat="1" applyFont="1" applyFill="1"/>
    <xf numFmtId="0" fontId="26" fillId="2" borderId="0" xfId="12" applyFont="1" applyFill="1" applyAlignment="1">
      <alignment horizontal="center" vertical="center"/>
    </xf>
    <xf numFmtId="164" fontId="26" fillId="2" borderId="0" xfId="9" applyNumberFormat="1" applyFont="1" applyFill="1" applyAlignment="1">
      <alignment horizontal="left" vertical="center"/>
    </xf>
    <xf numFmtId="164" fontId="21" fillId="2" borderId="0" xfId="9" applyNumberFormat="1" applyFont="1" applyFill="1" applyAlignment="1">
      <alignment horizontal="left" vertical="center"/>
    </xf>
    <xf numFmtId="0" fontId="15" fillId="0" borderId="0" xfId="12" applyFont="1" applyAlignment="1">
      <alignment vertical="center" wrapText="1"/>
    </xf>
    <xf numFmtId="1" fontId="6" fillId="2" borderId="0" xfId="12" applyNumberFormat="1" applyFill="1"/>
    <xf numFmtId="1" fontId="34" fillId="2" borderId="0" xfId="23" applyNumberFormat="1" applyFill="1"/>
    <xf numFmtId="0" fontId="38" fillId="2" borderId="0" xfId="12" applyFont="1" applyFill="1" applyAlignment="1">
      <alignment wrapText="1"/>
    </xf>
    <xf numFmtId="0" fontId="16" fillId="0" borderId="0" xfId="12" applyFont="1"/>
    <xf numFmtId="0" fontId="39" fillId="2" borderId="0" xfId="12" applyFont="1" applyFill="1" applyAlignment="1">
      <alignment wrapText="1"/>
    </xf>
    <xf numFmtId="1" fontId="34" fillId="2" borderId="0" xfId="27" applyNumberFormat="1" applyFill="1"/>
    <xf numFmtId="0" fontId="39" fillId="2" borderId="0" xfId="12" applyFont="1" applyFill="1" applyAlignment="1">
      <alignment horizontal="left" wrapText="1"/>
    </xf>
    <xf numFmtId="0" fontId="38" fillId="2" borderId="0" xfId="12" applyFont="1" applyFill="1" applyAlignment="1">
      <alignment horizontal="left" vertical="center" wrapText="1"/>
    </xf>
    <xf numFmtId="0" fontId="32" fillId="2" borderId="0" xfId="0" applyFont="1" applyFill="1" applyAlignment="1">
      <alignment horizontal="center" vertical="center"/>
    </xf>
    <xf numFmtId="0" fontId="40" fillId="0" borderId="0" xfId="12" applyFont="1"/>
    <xf numFmtId="164" fontId="40" fillId="0" borderId="0" xfId="12" applyNumberFormat="1" applyFont="1"/>
    <xf numFmtId="0" fontId="41" fillId="0" borderId="0" xfId="12" applyFont="1"/>
    <xf numFmtId="0" fontId="40" fillId="0" borderId="0" xfId="12" applyFont="1" applyAlignment="1">
      <alignment horizontal="left"/>
    </xf>
    <xf numFmtId="0" fontId="12" fillId="0" borderId="0" xfId="12" applyFont="1" applyAlignment="1">
      <alignment horizontal="center" vertical="center"/>
    </xf>
    <xf numFmtId="2" fontId="6" fillId="2" borderId="0" xfId="12" applyNumberFormat="1" applyFill="1"/>
    <xf numFmtId="10" fontId="0" fillId="2" borderId="0" xfId="3" applyNumberFormat="1" applyFont="1" applyFill="1"/>
    <xf numFmtId="0" fontId="17" fillId="2" borderId="0" xfId="5" applyFill="1" applyAlignment="1">
      <alignment vertical="center" wrapText="1"/>
    </xf>
    <xf numFmtId="0" fontId="38" fillId="2" borderId="0" xfId="12" applyFont="1" applyFill="1"/>
    <xf numFmtId="0" fontId="33" fillId="2" borderId="0" xfId="12" applyFont="1" applyFill="1" applyAlignment="1">
      <alignment vertical="center"/>
    </xf>
    <xf numFmtId="0" fontId="38" fillId="0" borderId="0" xfId="12" applyFont="1"/>
    <xf numFmtId="0" fontId="44" fillId="3" borderId="6" xfId="0" applyFont="1" applyFill="1" applyBorder="1" applyAlignment="1">
      <alignment horizontal="center" vertical="center" wrapText="1"/>
    </xf>
    <xf numFmtId="0" fontId="44" fillId="3" borderId="7" xfId="0" applyFont="1" applyFill="1" applyBorder="1" applyAlignment="1">
      <alignment horizontal="center" vertical="center" wrapText="1"/>
    </xf>
    <xf numFmtId="0" fontId="31" fillId="0" borderId="11" xfId="0" applyFont="1" applyBorder="1" applyAlignment="1">
      <alignment horizontal="center" vertical="center" wrapText="1"/>
    </xf>
    <xf numFmtId="3" fontId="31" fillId="0" borderId="11" xfId="0" applyNumberFormat="1" applyFont="1" applyBorder="1" applyAlignment="1">
      <alignment horizontal="center" vertical="center" wrapText="1"/>
    </xf>
    <xf numFmtId="0" fontId="9" fillId="0" borderId="0" xfId="0" applyFont="1" applyAlignment="1">
      <alignment horizontal="left" vertical="center"/>
    </xf>
    <xf numFmtId="164" fontId="30" fillId="0" borderId="20" xfId="3" applyNumberFormat="1" applyFont="1" applyBorder="1"/>
    <xf numFmtId="164" fontId="30" fillId="16" borderId="20" xfId="3" applyNumberFormat="1" applyFont="1" applyFill="1" applyBorder="1"/>
    <xf numFmtId="164" fontId="30" fillId="0" borderId="21" xfId="3" applyNumberFormat="1" applyFont="1" applyBorder="1"/>
    <xf numFmtId="164" fontId="30" fillId="16" borderId="21" xfId="3" applyNumberFormat="1" applyFont="1" applyFill="1" applyBorder="1"/>
    <xf numFmtId="164" fontId="54" fillId="3" borderId="21" xfId="12" applyNumberFormat="1" applyFont="1" applyFill="1" applyBorder="1" applyAlignment="1">
      <alignment horizontal="center"/>
    </xf>
    <xf numFmtId="164" fontId="54" fillId="3" borderId="21" xfId="12" applyNumberFormat="1" applyFont="1" applyFill="1" applyBorder="1"/>
    <xf numFmtId="164" fontId="54" fillId="3" borderId="20" xfId="12" applyNumberFormat="1" applyFont="1" applyFill="1" applyBorder="1"/>
    <xf numFmtId="0" fontId="49" fillId="3" borderId="29" xfId="0" applyFont="1" applyFill="1" applyBorder="1" applyAlignment="1">
      <alignment horizontal="center" vertical="center"/>
    </xf>
    <xf numFmtId="0" fontId="46" fillId="0" borderId="30" xfId="0" applyFont="1" applyBorder="1" applyAlignment="1">
      <alignment horizontal="center" vertical="center"/>
    </xf>
    <xf numFmtId="0" fontId="48" fillId="0" borderId="31" xfId="0" applyFont="1" applyBorder="1" applyAlignment="1">
      <alignment vertical="center"/>
    </xf>
    <xf numFmtId="6" fontId="48" fillId="0" borderId="31" xfId="0" applyNumberFormat="1" applyFont="1" applyBorder="1" applyAlignment="1">
      <alignment horizontal="center" vertical="center"/>
    </xf>
    <xf numFmtId="0" fontId="57" fillId="0" borderId="31" xfId="4" applyFont="1" applyBorder="1" applyAlignment="1">
      <alignment vertical="center"/>
    </xf>
    <xf numFmtId="0" fontId="57" fillId="0" borderId="34" xfId="4" applyFont="1" applyBorder="1" applyAlignment="1">
      <alignment vertical="center"/>
    </xf>
    <xf numFmtId="0" fontId="15" fillId="0" borderId="0" xfId="0" applyFont="1" applyAlignment="1">
      <alignment horizontal="left" vertical="center"/>
    </xf>
    <xf numFmtId="0" fontId="49" fillId="3" borderId="6" xfId="0" applyFont="1" applyFill="1" applyBorder="1" applyAlignment="1">
      <alignment horizontal="center" vertical="center" wrapText="1"/>
    </xf>
    <xf numFmtId="0" fontId="49" fillId="3" borderId="7" xfId="0" applyFont="1" applyFill="1" applyBorder="1" applyAlignment="1">
      <alignment horizontal="center" vertical="center" wrapText="1"/>
    </xf>
    <xf numFmtId="0" fontId="38" fillId="0" borderId="0" xfId="0" applyFont="1" applyAlignment="1">
      <alignment vertical="center" wrapText="1"/>
    </xf>
    <xf numFmtId="0" fontId="48" fillId="6" borderId="8" xfId="0" applyFont="1" applyFill="1" applyBorder="1" applyAlignment="1">
      <alignment vertical="center" wrapText="1"/>
    </xf>
    <xf numFmtId="6" fontId="48" fillId="6" borderId="10" xfId="0" applyNumberFormat="1" applyFont="1" applyFill="1" applyBorder="1" applyAlignment="1">
      <alignment horizontal="center" vertical="center" wrapText="1"/>
    </xf>
    <xf numFmtId="0" fontId="48" fillId="6" borderId="12" xfId="0" applyFont="1" applyFill="1" applyBorder="1" applyAlignment="1">
      <alignment vertical="center" wrapText="1"/>
    </xf>
    <xf numFmtId="6" fontId="48" fillId="6" borderId="13" xfId="0" applyNumberFormat="1" applyFont="1" applyFill="1" applyBorder="1" applyAlignment="1">
      <alignment horizontal="center" vertical="center" wrapText="1"/>
    </xf>
    <xf numFmtId="3" fontId="19" fillId="8" borderId="3" xfId="25">
      <alignment horizontal="center" vertical="center"/>
    </xf>
    <xf numFmtId="164" fontId="26" fillId="0" borderId="0" xfId="12" applyNumberFormat="1" applyFont="1" applyAlignment="1">
      <alignment horizontal="right" vertical="center"/>
    </xf>
    <xf numFmtId="164" fontId="26" fillId="0" borderId="0" xfId="12" applyNumberFormat="1" applyFont="1" applyAlignment="1">
      <alignment horizontal="right"/>
    </xf>
    <xf numFmtId="0" fontId="26" fillId="0" borderId="0" xfId="12" applyFont="1" applyAlignment="1">
      <alignment horizontal="center" vertical="center"/>
    </xf>
    <xf numFmtId="0" fontId="31" fillId="0" borderId="10" xfId="0" quotePrefix="1" applyFont="1" applyBorder="1" applyAlignment="1">
      <alignment horizontal="center" vertical="center" wrapText="1"/>
    </xf>
    <xf numFmtId="0" fontId="31" fillId="0" borderId="13" xfId="0" quotePrefix="1" applyFont="1" applyBorder="1" applyAlignment="1">
      <alignment horizontal="center" vertical="center" wrapText="1"/>
    </xf>
    <xf numFmtId="3" fontId="31" fillId="0" borderId="10" xfId="0" quotePrefix="1" applyNumberFormat="1" applyFont="1" applyBorder="1" applyAlignment="1">
      <alignment horizontal="center" vertical="center" wrapText="1"/>
    </xf>
    <xf numFmtId="3" fontId="31" fillId="0" borderId="13" xfId="0" quotePrefix="1" applyNumberFormat="1" applyFont="1" applyBorder="1" applyAlignment="1">
      <alignment horizontal="center" vertical="center" wrapText="1"/>
    </xf>
    <xf numFmtId="0" fontId="34" fillId="0" borderId="0" xfId="24"/>
    <xf numFmtId="0" fontId="18" fillId="3" borderId="3" xfId="6" applyFont="1" applyFill="1" applyBorder="1" applyAlignment="1">
      <alignment horizontal="left" vertical="center"/>
    </xf>
    <xf numFmtId="0" fontId="18" fillId="3" borderId="3" xfId="6" applyFont="1" applyFill="1" applyBorder="1">
      <alignment horizontal="center" vertical="center"/>
    </xf>
    <xf numFmtId="0" fontId="8" fillId="3" borderId="3" xfId="13" applyFont="1" applyFill="1" applyBorder="1">
      <alignment horizontal="center" vertical="center"/>
    </xf>
    <xf numFmtId="164" fontId="21" fillId="6" borderId="3" xfId="15" applyNumberFormat="1" applyFont="1" applyFill="1" applyBorder="1" applyAlignment="1">
      <alignment horizontal="center" vertical="center"/>
    </xf>
    <xf numFmtId="0" fontId="8" fillId="3" borderId="3" xfId="13" applyFont="1" applyFill="1" applyBorder="1" applyAlignment="1">
      <alignment horizontal="left" vertical="center"/>
    </xf>
    <xf numFmtId="0" fontId="23" fillId="0" borderId="3" xfId="14" applyFont="1" applyBorder="1" applyAlignment="1">
      <alignment horizontal="left" vertical="center" indent="1"/>
    </xf>
    <xf numFmtId="0" fontId="8" fillId="3" borderId="0" xfId="8">
      <alignment horizontal="center" vertical="center" wrapText="1"/>
    </xf>
    <xf numFmtId="0" fontId="13" fillId="4" borderId="2" xfId="6">
      <alignment horizontal="center" vertical="center"/>
    </xf>
    <xf numFmtId="165" fontId="6" fillId="2" borderId="38" xfId="30" applyNumberFormat="1">
      <alignment horizontal="center" vertical="center" wrapText="1"/>
    </xf>
    <xf numFmtId="4" fontId="6" fillId="2" borderId="38" xfId="30" applyNumberFormat="1">
      <alignment horizontal="center" vertical="center" wrapText="1"/>
    </xf>
    <xf numFmtId="0" fontId="6" fillId="2" borderId="0" xfId="12" applyFill="1" applyAlignment="1">
      <alignment horizontal="center" vertical="center" wrapText="1"/>
    </xf>
    <xf numFmtId="3" fontId="6" fillId="2" borderId="38" xfId="30">
      <alignment horizontal="center" vertical="center" wrapText="1"/>
    </xf>
    <xf numFmtId="0" fontId="13" fillId="4" borderId="2" xfId="6" applyAlignment="1">
      <alignment horizontal="center" vertical="center" wrapText="1"/>
    </xf>
    <xf numFmtId="0" fontId="10" fillId="0" borderId="0" xfId="0" applyFont="1"/>
    <xf numFmtId="0" fontId="9" fillId="0" borderId="0" xfId="0" applyFont="1" applyAlignment="1">
      <alignment vertical="center" wrapText="1"/>
    </xf>
    <xf numFmtId="0" fontId="32" fillId="2" borderId="0" xfId="0" applyFont="1" applyFill="1" applyAlignment="1">
      <alignment horizontal="center" vertical="center" wrapText="1"/>
    </xf>
    <xf numFmtId="165" fontId="6" fillId="0" borderId="39" xfId="36"/>
    <xf numFmtId="0" fontId="6" fillId="2" borderId="0" xfId="12" applyFill="1" applyAlignment="1">
      <alignment horizontal="center" vertical="top" wrapText="1"/>
    </xf>
    <xf numFmtId="0" fontId="6" fillId="2" borderId="0" xfId="12" applyFill="1" applyAlignment="1">
      <alignment horizontal="center" vertical="top"/>
    </xf>
    <xf numFmtId="0" fontId="6" fillId="2" borderId="0" xfId="12" applyFill="1" applyAlignment="1">
      <alignment vertical="top"/>
    </xf>
    <xf numFmtId="0" fontId="15" fillId="2" borderId="0" xfId="20" applyFill="1" applyAlignment="1">
      <alignment horizontal="center" vertical="center" wrapText="1"/>
    </xf>
    <xf numFmtId="0" fontId="30" fillId="2" borderId="0" xfId="12" applyFont="1" applyFill="1" applyAlignment="1">
      <alignment horizontal="center" vertical="center" wrapText="1"/>
    </xf>
    <xf numFmtId="0" fontId="10" fillId="2" borderId="0" xfId="0" applyFont="1" applyFill="1" applyAlignment="1">
      <alignment horizontal="left" vertical="center"/>
    </xf>
    <xf numFmtId="0" fontId="10" fillId="0" borderId="0" xfId="0" applyFont="1" applyAlignment="1">
      <alignment vertical="center"/>
    </xf>
    <xf numFmtId="0" fontId="8" fillId="0" borderId="0" xfId="12" applyFont="1" applyAlignment="1">
      <alignment vertical="center"/>
    </xf>
    <xf numFmtId="0" fontId="15" fillId="0" borderId="0" xfId="0" applyFont="1" applyAlignment="1">
      <alignment horizontal="center" vertical="center" wrapText="1"/>
    </xf>
    <xf numFmtId="0" fontId="6" fillId="2" borderId="38" xfId="30" applyNumberFormat="1">
      <alignment horizontal="center" vertical="center" wrapText="1"/>
    </xf>
    <xf numFmtId="0" fontId="32" fillId="0" borderId="0" xfId="0" applyFont="1" applyAlignment="1">
      <alignment horizontal="center" vertical="center" wrapText="1"/>
    </xf>
    <xf numFmtId="0" fontId="31" fillId="2" borderId="0" xfId="12" applyFont="1" applyFill="1" applyAlignment="1">
      <alignment horizontal="left" vertical="center" wrapText="1"/>
    </xf>
    <xf numFmtId="0" fontId="59" fillId="2" borderId="0" xfId="12" applyFont="1" applyFill="1" applyAlignment="1">
      <alignment vertical="center" wrapText="1"/>
    </xf>
    <xf numFmtId="0" fontId="25" fillId="2" borderId="0" xfId="12" applyFont="1" applyFill="1" applyAlignment="1">
      <alignment horizontal="center" vertical="center" wrapText="1"/>
    </xf>
    <xf numFmtId="0" fontId="12" fillId="2" borderId="0" xfId="12" applyFont="1" applyFill="1" applyAlignment="1">
      <alignment vertical="center"/>
    </xf>
    <xf numFmtId="0" fontId="13" fillId="4" borderId="40" xfId="6" applyBorder="1">
      <alignment horizontal="center" vertical="center"/>
    </xf>
    <xf numFmtId="0" fontId="30" fillId="2" borderId="0" xfId="12" applyFont="1" applyFill="1" applyAlignment="1">
      <alignment vertical="center"/>
    </xf>
    <xf numFmtId="0" fontId="27" fillId="2" borderId="0" xfId="0" applyFont="1" applyFill="1" applyAlignment="1">
      <alignment horizontal="center" vertical="center"/>
    </xf>
    <xf numFmtId="165" fontId="6" fillId="2" borderId="43" xfId="30" applyNumberFormat="1" applyBorder="1">
      <alignment horizontal="center" vertical="center" wrapText="1"/>
    </xf>
    <xf numFmtId="0" fontId="13" fillId="4" borderId="44" xfId="6" applyBorder="1">
      <alignment horizontal="center" vertical="center"/>
    </xf>
    <xf numFmtId="0" fontId="6" fillId="0" borderId="42" xfId="12" applyBorder="1"/>
    <xf numFmtId="0" fontId="51" fillId="0" borderId="45" xfId="12" applyFont="1" applyBorder="1" applyAlignment="1">
      <alignment horizontal="left"/>
    </xf>
    <xf numFmtId="165" fontId="52" fillId="0" borderId="45" xfId="12" applyNumberFormat="1" applyFont="1" applyBorder="1" applyAlignment="1">
      <alignment horizontal="right"/>
    </xf>
    <xf numFmtId="0" fontId="50" fillId="0" borderId="45" xfId="24" applyFont="1" applyBorder="1"/>
    <xf numFmtId="0" fontId="53" fillId="0" borderId="45" xfId="24" applyFont="1" applyBorder="1"/>
    <xf numFmtId="0" fontId="8" fillId="3" borderId="42" xfId="13" applyFont="1" applyFill="1" applyBorder="1">
      <alignment horizontal="center" vertical="center"/>
    </xf>
    <xf numFmtId="0" fontId="13" fillId="5" borderId="42" xfId="12" applyFont="1" applyFill="1" applyBorder="1" applyAlignment="1">
      <alignment vertical="center"/>
    </xf>
    <xf numFmtId="0" fontId="6" fillId="0" borderId="0" xfId="12" applyAlignment="1">
      <alignment vertical="center" wrapText="1"/>
    </xf>
    <xf numFmtId="0" fontId="10" fillId="0" borderId="0" xfId="0" applyFont="1" applyAlignment="1">
      <alignment horizontal="center" vertical="center"/>
    </xf>
    <xf numFmtId="0" fontId="6" fillId="2" borderId="50" xfId="12" applyFill="1" applyBorder="1" applyAlignment="1">
      <alignment horizontal="center" vertical="center"/>
    </xf>
    <xf numFmtId="0" fontId="6" fillId="2" borderId="51" xfId="12" applyFill="1" applyBorder="1"/>
    <xf numFmtId="0" fontId="0" fillId="2" borderId="51" xfId="0" applyFill="1" applyBorder="1"/>
    <xf numFmtId="0" fontId="6" fillId="2" borderId="52" xfId="12" applyFill="1" applyBorder="1"/>
    <xf numFmtId="0" fontId="0" fillId="2" borderId="52" xfId="0" applyFill="1" applyBorder="1"/>
    <xf numFmtId="0" fontId="6" fillId="2" borderId="53" xfId="12" applyFill="1" applyBorder="1"/>
    <xf numFmtId="0" fontId="0" fillId="2" borderId="53" xfId="0" applyFill="1" applyBorder="1"/>
    <xf numFmtId="0" fontId="6" fillId="2" borderId="37" xfId="12" applyFill="1" applyBorder="1"/>
    <xf numFmtId="0" fontId="6" fillId="2" borderId="3" xfId="12" applyFill="1" applyBorder="1"/>
    <xf numFmtId="0" fontId="0" fillId="2" borderId="36" xfId="0" applyFill="1" applyBorder="1"/>
    <xf numFmtId="0" fontId="60" fillId="3" borderId="49" xfId="12" applyFont="1" applyFill="1" applyBorder="1" applyAlignment="1">
      <alignment horizontal="center" vertical="center"/>
    </xf>
    <xf numFmtId="0" fontId="60" fillId="3" borderId="49" xfId="12" applyFont="1" applyFill="1" applyBorder="1" applyAlignment="1">
      <alignment horizontal="center" vertical="center" wrapText="1"/>
    </xf>
    <xf numFmtId="0" fontId="10" fillId="0" borderId="0" xfId="0" applyFont="1" applyAlignment="1">
      <alignment vertical="center" wrapText="1"/>
    </xf>
    <xf numFmtId="0" fontId="62" fillId="2" borderId="0" xfId="12" applyFont="1" applyFill="1"/>
    <xf numFmtId="0" fontId="62" fillId="0" borderId="0" xfId="12" applyFont="1"/>
    <xf numFmtId="0" fontId="23" fillId="5" borderId="42" xfId="14" applyFont="1" applyFill="1" applyBorder="1" applyAlignment="1">
      <alignment horizontal="left" vertical="center" indent="1"/>
    </xf>
    <xf numFmtId="0" fontId="13" fillId="4" borderId="2" xfId="6" applyAlignment="1">
      <alignment horizontal="left" vertical="center"/>
    </xf>
    <xf numFmtId="0" fontId="13" fillId="4" borderId="2" xfId="6" applyAlignment="1">
      <alignment horizontal="left" vertical="center" indent="1"/>
    </xf>
    <xf numFmtId="0" fontId="13" fillId="4" borderId="2" xfId="6" applyAlignment="1">
      <alignment horizontal="left" vertical="center" wrapText="1"/>
    </xf>
    <xf numFmtId="0" fontId="64" fillId="0" borderId="0" xfId="0" applyFont="1" applyAlignment="1">
      <alignment horizontal="justify" vertical="center"/>
    </xf>
    <xf numFmtId="0" fontId="65" fillId="0" borderId="0" xfId="0" applyFont="1" applyAlignment="1">
      <alignment horizontal="left" vertical="center"/>
    </xf>
    <xf numFmtId="0" fontId="66" fillId="0" borderId="0" xfId="38" applyFont="1" applyBorder="1" applyAlignment="1">
      <alignment vertical="top"/>
    </xf>
    <xf numFmtId="0" fontId="0" fillId="2" borderId="0" xfId="0" applyFill="1" applyAlignment="1">
      <alignment wrapText="1"/>
    </xf>
    <xf numFmtId="0" fontId="5" fillId="2" borderId="0" xfId="1" applyFont="1" applyFill="1" applyAlignment="1">
      <alignment vertical="center" wrapText="1"/>
    </xf>
    <xf numFmtId="0" fontId="67" fillId="0" borderId="0" xfId="38" applyFont="1" applyBorder="1" applyAlignment="1">
      <alignment vertical="center" wrapText="1"/>
    </xf>
    <xf numFmtId="0" fontId="68" fillId="0" borderId="0" xfId="0" applyFont="1"/>
    <xf numFmtId="0" fontId="11" fillId="0" borderId="0" xfId="4" applyFill="1" applyAlignment="1">
      <alignment horizontal="left" indent="2"/>
    </xf>
    <xf numFmtId="0" fontId="69" fillId="0" borderId="0" xfId="0" applyFont="1" applyAlignment="1">
      <alignment horizontal="left" indent="1"/>
    </xf>
    <xf numFmtId="0" fontId="69" fillId="0" borderId="0" xfId="0" applyFont="1" applyAlignment="1">
      <alignment horizontal="left" indent="2"/>
    </xf>
    <xf numFmtId="0" fontId="69" fillId="0" borderId="0" xfId="0" applyFont="1" applyAlignment="1">
      <alignment horizontal="left" indent="3"/>
    </xf>
    <xf numFmtId="0" fontId="11" fillId="0" borderId="0" xfId="4" applyFill="1" applyAlignment="1">
      <alignment horizontal="left" indent="4"/>
    </xf>
    <xf numFmtId="0" fontId="42" fillId="13" borderId="6" xfId="0" applyFont="1" applyFill="1" applyBorder="1" applyAlignment="1">
      <alignment horizontal="center" vertical="center" wrapText="1"/>
    </xf>
    <xf numFmtId="0" fontId="70" fillId="0" borderId="9" xfId="0" applyFont="1" applyBorder="1" applyAlignment="1">
      <alignment horizontal="justify" vertical="center" wrapText="1"/>
    </xf>
    <xf numFmtId="0" fontId="70" fillId="0" borderId="54" xfId="0" applyFont="1" applyBorder="1" applyAlignment="1">
      <alignment horizontal="justify" vertical="center" wrapText="1"/>
    </xf>
    <xf numFmtId="0" fontId="42" fillId="14" borderId="6" xfId="0" applyFont="1" applyFill="1" applyBorder="1" applyAlignment="1">
      <alignment horizontal="center" vertical="center" wrapText="1"/>
    </xf>
    <xf numFmtId="0" fontId="70" fillId="0" borderId="55" xfId="0" applyFont="1" applyBorder="1" applyAlignment="1">
      <alignment horizontal="justify" vertical="center" wrapText="1"/>
    </xf>
    <xf numFmtId="0" fontId="31" fillId="0" borderId="15" xfId="0" applyFont="1" applyBorder="1" applyAlignment="1">
      <alignment horizontal="center" vertical="center" wrapText="1"/>
    </xf>
    <xf numFmtId="0" fontId="31" fillId="0" borderId="8" xfId="0" applyFont="1" applyBorder="1" applyAlignment="1">
      <alignment horizontal="center" vertical="center" wrapText="1"/>
    </xf>
    <xf numFmtId="0" fontId="44" fillId="13" borderId="15" xfId="0" applyFont="1" applyFill="1" applyBorder="1" applyAlignment="1">
      <alignment horizontal="center" vertical="center" textRotation="90" wrapText="1"/>
    </xf>
    <xf numFmtId="0" fontId="44" fillId="13" borderId="8" xfId="0" applyFont="1" applyFill="1" applyBorder="1" applyAlignment="1">
      <alignment horizontal="center" vertical="center" textRotation="90" wrapText="1"/>
    </xf>
    <xf numFmtId="0" fontId="45" fillId="0" borderId="15" xfId="0" applyFont="1" applyBorder="1" applyAlignment="1">
      <alignment horizontal="center" vertical="center" wrapText="1"/>
    </xf>
    <xf numFmtId="0" fontId="45" fillId="0" borderId="8" xfId="0" applyFont="1" applyBorder="1" applyAlignment="1">
      <alignment horizontal="center" vertical="center" wrapText="1"/>
    </xf>
    <xf numFmtId="0" fontId="44" fillId="3" borderId="15" xfId="0" applyFont="1" applyFill="1" applyBorder="1" applyAlignment="1">
      <alignment horizontal="center" vertical="center" textRotation="90" wrapText="1"/>
    </xf>
    <xf numFmtId="0" fontId="44" fillId="3" borderId="9" xfId="0" applyFont="1" applyFill="1" applyBorder="1" applyAlignment="1">
      <alignment horizontal="center" vertical="center" textRotation="90" wrapText="1"/>
    </xf>
    <xf numFmtId="0" fontId="44" fillId="3" borderId="8" xfId="0" applyFont="1" applyFill="1" applyBorder="1" applyAlignment="1">
      <alignment horizontal="center" vertical="center" textRotation="90" wrapText="1"/>
    </xf>
    <xf numFmtId="0" fontId="44" fillId="3" borderId="12" xfId="0" applyFont="1" applyFill="1" applyBorder="1" applyAlignment="1">
      <alignment horizontal="center" vertical="center" textRotation="90" wrapText="1"/>
    </xf>
    <xf numFmtId="0" fontId="31" fillId="0" borderId="16" xfId="0" applyFont="1" applyBorder="1" applyAlignment="1">
      <alignment horizontal="center" vertical="center" wrapText="1"/>
    </xf>
    <xf numFmtId="0" fontId="31" fillId="0" borderId="17"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19" xfId="0" applyFont="1" applyBorder="1" applyAlignment="1">
      <alignment horizontal="center" vertical="center" wrapText="1"/>
    </xf>
    <xf numFmtId="0" fontId="31" fillId="0" borderId="14" xfId="0" applyFont="1" applyBorder="1" applyAlignment="1">
      <alignment horizontal="center" vertical="center" wrapText="1"/>
    </xf>
    <xf numFmtId="0" fontId="31" fillId="0" borderId="13" xfId="0" applyFont="1" applyBorder="1" applyAlignment="1">
      <alignment horizontal="center" vertical="center" wrapText="1"/>
    </xf>
    <xf numFmtId="0" fontId="44" fillId="14" borderId="15" xfId="0" applyFont="1" applyFill="1" applyBorder="1" applyAlignment="1">
      <alignment horizontal="center" vertical="center" textRotation="90" wrapText="1"/>
    </xf>
    <xf numFmtId="0" fontId="44" fillId="14" borderId="9" xfId="0" applyFont="1" applyFill="1" applyBorder="1" applyAlignment="1">
      <alignment horizontal="center" vertical="center" textRotation="90" wrapText="1"/>
    </xf>
    <xf numFmtId="0" fontId="44" fillId="14" borderId="8" xfId="0" applyFont="1" applyFill="1" applyBorder="1" applyAlignment="1">
      <alignment horizontal="center" vertical="center" textRotation="90" wrapText="1"/>
    </xf>
    <xf numFmtId="0" fontId="61" fillId="11" borderId="0" xfId="12" applyFont="1" applyFill="1" applyAlignment="1">
      <alignment horizontal="center" vertical="center" wrapText="1"/>
    </xf>
    <xf numFmtId="0" fontId="61" fillId="12" borderId="0" xfId="12" applyFont="1" applyFill="1" applyAlignment="1">
      <alignment horizontal="center" vertical="center" wrapText="1"/>
    </xf>
    <xf numFmtId="0" fontId="15" fillId="2" borderId="0" xfId="20" applyFill="1">
      <alignment horizontal="center" vertical="center"/>
    </xf>
    <xf numFmtId="0" fontId="42" fillId="10" borderId="0" xfId="12" applyFont="1" applyFill="1" applyAlignment="1">
      <alignment horizontal="center" vertical="center" wrapText="1"/>
    </xf>
    <xf numFmtId="0" fontId="43" fillId="10" borderId="0" xfId="12" applyFont="1" applyFill="1" applyAlignment="1">
      <alignment horizontal="center" vertical="center" wrapText="1"/>
    </xf>
    <xf numFmtId="0" fontId="50" fillId="15" borderId="45" xfId="12" applyFont="1" applyFill="1" applyBorder="1"/>
    <xf numFmtId="0" fontId="51" fillId="0" borderId="46" xfId="12" applyFont="1" applyBorder="1" applyAlignment="1">
      <alignment horizontal="left"/>
    </xf>
    <xf numFmtId="0" fontId="51" fillId="0" borderId="47" xfId="12" applyFont="1" applyBorder="1" applyAlignment="1">
      <alignment horizontal="left"/>
    </xf>
    <xf numFmtId="0" fontId="6" fillId="0" borderId="0" xfId="12" applyAlignment="1">
      <alignment horizontal="center"/>
    </xf>
    <xf numFmtId="0" fontId="8" fillId="3" borderId="0" xfId="8">
      <alignment horizontal="center" vertical="center" wrapText="1"/>
    </xf>
    <xf numFmtId="164" fontId="54" fillId="3" borderId="21" xfId="12" applyNumberFormat="1" applyFont="1" applyFill="1" applyBorder="1" applyAlignment="1">
      <alignment horizontal="center" vertical="center" wrapText="1"/>
    </xf>
    <xf numFmtId="164" fontId="54" fillId="3" borderId="20" xfId="12" applyNumberFormat="1" applyFont="1" applyFill="1" applyBorder="1" applyAlignment="1">
      <alignment horizontal="center" vertical="center" wrapText="1"/>
    </xf>
    <xf numFmtId="0" fontId="55" fillId="3" borderId="27" xfId="12" applyFont="1" applyFill="1" applyBorder="1" applyAlignment="1">
      <alignment horizontal="center"/>
    </xf>
    <xf numFmtId="0" fontId="55" fillId="3" borderId="26" xfId="12" applyFont="1" applyFill="1" applyBorder="1" applyAlignment="1">
      <alignment horizontal="center"/>
    </xf>
    <xf numFmtId="0" fontId="55" fillId="3" borderId="25" xfId="12" applyFont="1" applyFill="1" applyBorder="1" applyAlignment="1">
      <alignment horizontal="center"/>
    </xf>
    <xf numFmtId="0" fontId="55" fillId="3" borderId="24" xfId="12" applyFont="1" applyFill="1" applyBorder="1" applyAlignment="1">
      <alignment horizontal="center"/>
    </xf>
    <xf numFmtId="0" fontId="55" fillId="3" borderId="23" xfId="12" applyFont="1" applyFill="1" applyBorder="1" applyAlignment="1">
      <alignment horizontal="center"/>
    </xf>
    <xf numFmtId="0" fontId="55" fillId="3" borderId="22" xfId="12" applyFont="1" applyFill="1" applyBorder="1" applyAlignment="1">
      <alignment horizontal="center"/>
    </xf>
    <xf numFmtId="164" fontId="54" fillId="3" borderId="21" xfId="12" applyNumberFormat="1" applyFont="1" applyFill="1" applyBorder="1" applyAlignment="1">
      <alignment horizontal="center"/>
    </xf>
    <xf numFmtId="0" fontId="9" fillId="0" borderId="0" xfId="0" applyFont="1" applyAlignment="1">
      <alignment horizontal="center" vertical="center" wrapText="1"/>
    </xf>
    <xf numFmtId="0" fontId="10" fillId="0" borderId="0" xfId="0" applyFont="1" applyAlignment="1">
      <alignment horizontal="center" vertical="center"/>
    </xf>
    <xf numFmtId="164" fontId="54" fillId="3" borderId="21" xfId="12" applyNumberFormat="1" applyFont="1" applyFill="1" applyBorder="1" applyAlignment="1">
      <alignment horizontal="center" wrapText="1"/>
    </xf>
    <xf numFmtId="0" fontId="11" fillId="0" borderId="35" xfId="4" applyBorder="1" applyAlignment="1">
      <alignment horizontal="center" vertical="center" wrapText="1"/>
    </xf>
    <xf numFmtId="0" fontId="11" fillId="0" borderId="33" xfId="4" applyBorder="1" applyAlignment="1">
      <alignment horizontal="center" vertical="center" wrapText="1"/>
    </xf>
    <xf numFmtId="6" fontId="48" fillId="0" borderId="35" xfId="0" applyNumberFormat="1" applyFont="1" applyBorder="1" applyAlignment="1">
      <alignment horizontal="center" vertical="center"/>
    </xf>
    <xf numFmtId="6" fontId="48" fillId="0" borderId="33" xfId="0" applyNumberFormat="1" applyFont="1" applyBorder="1" applyAlignment="1">
      <alignment horizontal="center" vertical="center"/>
    </xf>
    <xf numFmtId="0" fontId="10" fillId="0" borderId="0" xfId="0" applyFont="1" applyAlignment="1">
      <alignment horizontal="left" vertical="center"/>
    </xf>
    <xf numFmtId="0" fontId="49" fillId="3" borderId="28" xfId="0" applyFont="1" applyFill="1" applyBorder="1" applyAlignment="1">
      <alignment horizontal="center" vertical="center"/>
    </xf>
    <xf numFmtId="0" fontId="49" fillId="3" borderId="29" xfId="0" applyFont="1" applyFill="1" applyBorder="1" applyAlignment="1">
      <alignment horizontal="center" vertical="center"/>
    </xf>
    <xf numFmtId="0" fontId="46" fillId="0" borderId="35" xfId="0" applyFont="1" applyBorder="1" applyAlignment="1">
      <alignment horizontal="center" vertical="center"/>
    </xf>
    <xf numFmtId="0" fontId="46" fillId="0" borderId="32" xfId="0" applyFont="1" applyBorder="1" applyAlignment="1">
      <alignment horizontal="center" vertical="center"/>
    </xf>
    <xf numFmtId="0" fontId="46" fillId="0" borderId="30" xfId="0" applyFont="1" applyBorder="1" applyAlignment="1">
      <alignment horizontal="center" vertical="center"/>
    </xf>
    <xf numFmtId="6" fontId="48" fillId="0" borderId="32" xfId="0" applyNumberFormat="1" applyFont="1" applyBorder="1" applyAlignment="1">
      <alignment horizontal="center" vertical="center"/>
    </xf>
    <xf numFmtId="6" fontId="48" fillId="0" borderId="30" xfId="0" applyNumberFormat="1" applyFont="1" applyBorder="1" applyAlignment="1">
      <alignment horizontal="center" vertical="center"/>
    </xf>
    <xf numFmtId="0" fontId="20" fillId="0" borderId="0" xfId="2" applyFont="1" applyAlignment="1">
      <alignment horizontal="center" vertical="center" wrapText="1"/>
    </xf>
    <xf numFmtId="0" fontId="13" fillId="4" borderId="2" xfId="6">
      <alignment horizontal="center" vertical="center"/>
    </xf>
    <xf numFmtId="0" fontId="15" fillId="0" borderId="0" xfId="12" applyFont="1" applyAlignment="1">
      <alignment horizontal="left" vertical="center" wrapText="1"/>
    </xf>
    <xf numFmtId="0" fontId="13" fillId="4" borderId="40" xfId="6" applyBorder="1" applyAlignment="1">
      <alignment horizontal="left" vertical="center" indent="1"/>
    </xf>
    <xf numFmtId="0" fontId="13" fillId="4" borderId="41" xfId="6" applyBorder="1" applyAlignment="1">
      <alignment horizontal="left" vertical="center" indent="1"/>
    </xf>
    <xf numFmtId="0" fontId="13" fillId="4" borderId="0" xfId="6" applyBorder="1" applyAlignment="1">
      <alignment horizontal="left" vertical="center" indent="1"/>
    </xf>
    <xf numFmtId="0" fontId="25" fillId="5" borderId="0" xfId="12" applyFont="1" applyFill="1" applyAlignment="1">
      <alignment horizontal="center"/>
    </xf>
    <xf numFmtId="0" fontId="7" fillId="3" borderId="0" xfId="12" applyFont="1" applyFill="1" applyAlignment="1">
      <alignment horizontal="center"/>
    </xf>
    <xf numFmtId="0" fontId="13" fillId="4" borderId="2" xfId="6" applyAlignment="1">
      <alignment horizontal="center" vertical="center" wrapText="1"/>
    </xf>
    <xf numFmtId="0" fontId="13" fillId="4" borderId="40" xfId="6" applyBorder="1" applyAlignment="1">
      <alignment horizontal="center" vertical="center" wrapText="1"/>
    </xf>
    <xf numFmtId="0" fontId="13" fillId="4" borderId="0" xfId="6" applyBorder="1" applyAlignment="1">
      <alignment horizontal="center" vertical="center" wrapText="1"/>
    </xf>
    <xf numFmtId="0" fontId="13" fillId="4" borderId="41" xfId="6" applyBorder="1" applyAlignment="1">
      <alignment horizontal="center" vertical="center" wrapText="1"/>
    </xf>
    <xf numFmtId="0" fontId="8" fillId="3" borderId="41" xfId="8" applyBorder="1">
      <alignment horizontal="center" vertical="center" wrapText="1"/>
    </xf>
    <xf numFmtId="0" fontId="13" fillId="5" borderId="42" xfId="12" applyFont="1" applyFill="1" applyBorder="1" applyAlignment="1">
      <alignment horizontal="center" vertical="center"/>
    </xf>
    <xf numFmtId="0" fontId="13" fillId="5" borderId="0" xfId="12" applyFont="1" applyFill="1" applyAlignment="1">
      <alignment horizontal="center" vertical="center"/>
    </xf>
    <xf numFmtId="0" fontId="13" fillId="5" borderId="1" xfId="12" applyFont="1" applyFill="1" applyBorder="1" applyAlignment="1">
      <alignment horizontal="center" vertical="center"/>
    </xf>
    <xf numFmtId="0" fontId="13" fillId="4" borderId="40" xfId="6" applyBorder="1">
      <alignment horizontal="center" vertical="center"/>
    </xf>
    <xf numFmtId="0" fontId="13" fillId="4" borderId="41" xfId="6" applyBorder="1">
      <alignment horizontal="center" vertical="center"/>
    </xf>
    <xf numFmtId="0" fontId="13" fillId="4" borderId="0" xfId="6" applyBorder="1">
      <alignment horizontal="center" vertical="center"/>
    </xf>
    <xf numFmtId="0" fontId="13" fillId="4" borderId="42" xfId="6" applyBorder="1">
      <alignment horizontal="center" vertical="center"/>
    </xf>
    <xf numFmtId="0" fontId="48" fillId="6" borderId="15"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8" xfId="0" applyFont="1" applyFill="1" applyBorder="1" applyAlignment="1">
      <alignment horizontal="center" vertical="center" wrapText="1"/>
    </xf>
    <xf numFmtId="0" fontId="48" fillId="6" borderId="15" xfId="0" applyFont="1" applyFill="1" applyBorder="1" applyAlignment="1">
      <alignment vertical="center" wrapText="1"/>
    </xf>
    <xf numFmtId="0" fontId="48" fillId="6" borderId="8" xfId="0" applyFont="1" applyFill="1" applyBorder="1" applyAlignment="1">
      <alignment vertical="center" wrapText="1"/>
    </xf>
    <xf numFmtId="0" fontId="15" fillId="2" borderId="0" xfId="12" applyFont="1" applyFill="1" applyAlignment="1">
      <alignment horizontal="center" vertical="center" wrapText="1"/>
    </xf>
    <xf numFmtId="0" fontId="13" fillId="4" borderId="40" xfId="6" applyBorder="1" applyAlignment="1">
      <alignment horizontal="left" vertical="center"/>
    </xf>
    <xf numFmtId="0" fontId="13" fillId="4" borderId="41" xfId="6" applyBorder="1" applyAlignment="1">
      <alignment horizontal="left" vertical="center"/>
    </xf>
    <xf numFmtId="0" fontId="13" fillId="4" borderId="0" xfId="6" applyBorder="1" applyAlignment="1">
      <alignment horizontal="left" vertical="center"/>
    </xf>
    <xf numFmtId="0" fontId="30" fillId="2" borderId="0" xfId="12" applyFont="1" applyFill="1" applyAlignment="1">
      <alignment horizontal="left" vertical="center" wrapText="1"/>
    </xf>
    <xf numFmtId="0" fontId="12" fillId="0" borderId="0" xfId="12" applyFont="1" applyAlignment="1">
      <alignment horizontal="center" vertical="center"/>
    </xf>
    <xf numFmtId="0" fontId="12" fillId="0" borderId="0" xfId="12" applyFont="1" applyAlignment="1">
      <alignment horizontal="center" vertical="center" wrapText="1"/>
    </xf>
    <xf numFmtId="0" fontId="12" fillId="0" borderId="42" xfId="12" applyFont="1" applyBorder="1" applyAlignment="1">
      <alignment horizontal="center" wrapText="1"/>
    </xf>
    <xf numFmtId="0" fontId="12" fillId="0" borderId="0" xfId="12" applyFont="1" applyAlignment="1">
      <alignment horizontal="center" wrapText="1"/>
    </xf>
    <xf numFmtId="0" fontId="33" fillId="2" borderId="0" xfId="12" applyFont="1" applyFill="1" applyAlignment="1">
      <alignment horizontal="center" vertical="center"/>
    </xf>
    <xf numFmtId="0" fontId="8" fillId="2" borderId="0" xfId="12" applyFont="1" applyFill="1" applyAlignment="1">
      <alignment horizontal="center" vertical="center"/>
    </xf>
    <xf numFmtId="0" fontId="12" fillId="2" borderId="1" xfId="12" applyFont="1" applyFill="1" applyBorder="1" applyAlignment="1">
      <alignment horizontal="center" vertical="center"/>
    </xf>
    <xf numFmtId="0" fontId="60" fillId="3" borderId="48" xfId="12" applyFont="1" applyFill="1" applyBorder="1" applyAlignment="1">
      <alignment horizontal="center" vertical="center"/>
    </xf>
    <xf numFmtId="0" fontId="60" fillId="3" borderId="49" xfId="12" applyFont="1" applyFill="1" applyBorder="1" applyAlignment="1">
      <alignment horizontal="center" vertical="center"/>
    </xf>
    <xf numFmtId="0" fontId="60" fillId="3" borderId="48" xfId="12" applyFont="1" applyFill="1" applyBorder="1" applyAlignment="1">
      <alignment horizontal="center"/>
    </xf>
    <xf numFmtId="0" fontId="6" fillId="2" borderId="50" xfId="12" applyFill="1" applyBorder="1" applyAlignment="1">
      <alignment horizontal="center" vertical="center"/>
    </xf>
    <xf numFmtId="0" fontId="6" fillId="2" borderId="0" xfId="12" applyFill="1" applyAlignment="1">
      <alignment horizontal="center"/>
    </xf>
    <xf numFmtId="0" fontId="17" fillId="0" borderId="0" xfId="5">
      <alignment horizontal="left" vertical="center" wrapText="1"/>
    </xf>
    <xf numFmtId="0" fontId="15" fillId="2" borderId="0" xfId="12" applyFont="1" applyFill="1" applyAlignment="1">
      <alignment horizontal="left" vertical="center" wrapText="1"/>
    </xf>
    <xf numFmtId="0" fontId="6" fillId="5" borderId="0" xfId="12" applyFill="1" applyAlignment="1">
      <alignment horizontal="center"/>
    </xf>
    <xf numFmtId="0" fontId="7" fillId="0" borderId="0" xfId="12" applyFont="1" applyAlignment="1">
      <alignment horizontal="center"/>
    </xf>
    <xf numFmtId="0" fontId="6" fillId="2" borderId="37" xfId="12" applyFill="1" applyBorder="1" applyAlignment="1">
      <alignment horizontal="center"/>
    </xf>
    <xf numFmtId="0" fontId="6" fillId="2" borderId="36" xfId="12" applyFill="1" applyBorder="1" applyAlignment="1">
      <alignment horizontal="center"/>
    </xf>
    <xf numFmtId="0" fontId="6" fillId="2" borderId="3" xfId="12" applyFill="1" applyBorder="1" applyAlignment="1">
      <alignment horizontal="center"/>
    </xf>
  </cellXfs>
  <cellStyles count="39">
    <cellStyle name="Celda valor 1 decimal" xfId="36" xr:uid="{CF6037B3-DA39-4A07-869F-542EDBB01A79}"/>
    <cellStyle name="Celda valor centrado" xfId="30" xr:uid="{2307CF68-F9C6-4D19-B806-E3DACA98B814}"/>
    <cellStyle name="Celda valor miles" xfId="35" xr:uid="{D05849E2-BFBC-4D4E-AD98-53149409E93E}"/>
    <cellStyle name="Descripción 2" xfId="37" xr:uid="{6655CEBA-F660-49BE-8EA8-A51FF4F452A5}"/>
    <cellStyle name="Encabezado Columna Informe" xfId="8" xr:uid="{BDB37A28-EA1F-984A-A67E-45C44BF6AEE0}"/>
    <cellStyle name="Encabezado fila negrita" xfId="6" xr:uid="{A9073A43-13F0-5A4A-9661-B28DE7B077E4}"/>
    <cellStyle name="Encabezado fila negrita 2" xfId="16" xr:uid="{EB0B592B-FEF5-C94A-A76D-20B9B9DD1462}"/>
    <cellStyle name="Encabezado fila negrita 3" xfId="13" xr:uid="{419634B5-FD58-294E-8BD5-D707D5EB50FB}"/>
    <cellStyle name="Encabezado fila negrita 4" xfId="18" xr:uid="{AED6AB40-75D9-0B44-A2FE-2B8A9167E1A8}"/>
    <cellStyle name="Encabezado fila negrita 5" xfId="29" xr:uid="{3C49EDB7-3BEA-AF47-94FE-0A57231BF2CA}"/>
    <cellStyle name="Encabezado fila negrita 6" xfId="32" xr:uid="{EC483712-712D-4FB2-ADE2-E84BA79E3B38}"/>
    <cellStyle name="Encabezado total" xfId="21" xr:uid="{00882CA8-29D3-4143-A348-EB368E5A817F}"/>
    <cellStyle name="Encabezado total 2" xfId="25" xr:uid="{E50D385D-31C7-5241-B85A-EE609080C823}"/>
    <cellStyle name="Fuente y notas en gráfico" xfId="5" xr:uid="{D8A6C7AC-BA66-4944-947C-432B002FF0AC}"/>
    <cellStyle name="Fuente y notas en gráfico 2" xfId="28" xr:uid="{E9FD9DDA-29A4-7140-B074-1700E03CA00D}"/>
    <cellStyle name="Hipervínculo" xfId="4" builtinId="8"/>
    <cellStyle name="Millares 2" xfId="10" xr:uid="{0E4C3375-1F54-794E-8746-BCC235625C63}"/>
    <cellStyle name="Millares 2 2" xfId="33" xr:uid="{503FC688-4B0D-4FA7-A75C-21B55A7D882A}"/>
    <cellStyle name="Normal" xfId="0" builtinId="0"/>
    <cellStyle name="Normal 2" xfId="1" xr:uid="{FF78848D-E0AA-334D-BBA8-623486F2E5AB}"/>
    <cellStyle name="Normal 2 2" xfId="12" xr:uid="{7999F4E9-7863-2746-8B27-81EF64C0AF76}"/>
    <cellStyle name="Normal 2 3" xfId="31" xr:uid="{7ABDF3B7-03DF-43B8-9000-8CFE74E94F3E}"/>
    <cellStyle name="Normal 3" xfId="2" xr:uid="{EB0A50B8-56A6-D240-9E9C-66DB85D31D4F}"/>
    <cellStyle name="Normal 3 2" xfId="24" xr:uid="{60CA5EB0-A2A7-C048-94EB-7C107ED00C99}"/>
    <cellStyle name="Normal 4" xfId="22" xr:uid="{82E7195B-E0FC-C54C-A815-3B377C930E35}"/>
    <cellStyle name="Normal 4 2" xfId="23" xr:uid="{693FCC96-086B-1947-8399-5D016B586812}"/>
    <cellStyle name="Normal 4 3" xfId="34" xr:uid="{2A33549E-0BDA-48DA-85DD-AEADD0459B4D}"/>
    <cellStyle name="Normal 5" xfId="14" xr:uid="{25A57EE3-D0D7-CD4E-9C8F-7B77C9763B1D}"/>
    <cellStyle name="Normal 5 2" xfId="17" xr:uid="{C891D23D-159E-9C41-9D8B-5CE5C4BF5006}"/>
    <cellStyle name="Normal 5 3" xfId="27" xr:uid="{431329FE-36FD-8B40-BFAF-F38567E134EB}"/>
    <cellStyle name="Normal 6" xfId="26" xr:uid="{40D2E83F-17F2-924F-AE15-7249292182C3}"/>
    <cellStyle name="Normal 8" xfId="9" xr:uid="{3EF98B97-CFF0-BA47-8B9D-0F80357BCB60}"/>
    <cellStyle name="Normal 8 2" xfId="11" xr:uid="{E615EFBA-F386-EF4E-8DD8-01FD7B26946D}"/>
    <cellStyle name="Normal 8 3" xfId="15" xr:uid="{12721362-A627-0040-999C-ECD63902ADE5}"/>
    <cellStyle name="Normal 8 5" xfId="19" xr:uid="{B8432A21-514B-7749-9954-D7010FB971A3}"/>
    <cellStyle name="Porcentaje 2" xfId="3" xr:uid="{7A5EFF9F-1DF6-9D41-9746-EA929811885C}"/>
    <cellStyle name="Título" xfId="38" builtinId="15"/>
    <cellStyle name="Título Gráfico" xfId="20" xr:uid="{01D18F1D-17DD-264A-9E52-0DF62E2BAB81}"/>
    <cellStyle name="Total columna" xfId="7" xr:uid="{89551FAD-D38F-5640-8709-1869DAD2B62B}"/>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83082A"/>
      <color rgb="FF430416"/>
      <color rgb="FFE397A0"/>
      <color rgb="FFD56271"/>
      <color rgb="FFD00D43"/>
      <color rgb="FFD9D9D9"/>
      <color rgb="FF000000"/>
      <color rgb="FF646363"/>
      <color rgb="FFD462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theme" Target="theme/theme1.xml"/><Relationship Id="rId89" Type="http://schemas.openxmlformats.org/officeDocument/2006/relationships/customXml" Target="../customXml/item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ustomXml" Target="../customXml/item3.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00.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92.xml"/><Relationship Id="rId1" Type="http://schemas.microsoft.com/office/2011/relationships/chartStyle" Target="style92.xml"/></Relationships>
</file>

<file path=xl/charts/_rels/chart101.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93.xml"/><Relationship Id="rId1" Type="http://schemas.microsoft.com/office/2011/relationships/chartStyle" Target="style93.xml"/></Relationships>
</file>

<file path=xl/charts/_rels/chart102.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94.xml"/><Relationship Id="rId1" Type="http://schemas.microsoft.com/office/2011/relationships/chartStyle" Target="style94.xml"/></Relationships>
</file>

<file path=xl/charts/_rels/chart103.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95.xml"/><Relationship Id="rId1" Type="http://schemas.microsoft.com/office/2011/relationships/chartStyle" Target="style95.xml"/></Relationships>
</file>

<file path=xl/charts/_rels/chart104.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96.xml"/><Relationship Id="rId1" Type="http://schemas.microsoft.com/office/2011/relationships/chartStyle" Target="style96.xml"/></Relationships>
</file>

<file path=xl/charts/_rels/chart105.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97.xml"/><Relationship Id="rId1" Type="http://schemas.microsoft.com/office/2011/relationships/chartStyle" Target="style97.xml"/></Relationships>
</file>

<file path=xl/charts/_rels/chart106.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98.xml"/><Relationship Id="rId1" Type="http://schemas.microsoft.com/office/2011/relationships/chartStyle" Target="style98.xml"/></Relationships>
</file>

<file path=xl/charts/_rels/chart107.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99.xml"/><Relationship Id="rId1" Type="http://schemas.microsoft.com/office/2011/relationships/chartStyle" Target="style99.xml"/></Relationships>
</file>

<file path=xl/charts/_rels/chart108.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100.xml"/><Relationship Id="rId1" Type="http://schemas.microsoft.com/office/2011/relationships/chartStyle" Target="style100.xml"/></Relationships>
</file>

<file path=xl/charts/_rels/chart109.xml.rels><?xml version="1.0" encoding="UTF-8" standalone="yes"?>
<Relationships xmlns="http://schemas.openxmlformats.org/package/2006/relationships"><Relationship Id="rId3" Type="http://schemas.openxmlformats.org/officeDocument/2006/relationships/themeOverride" Target="../theme/themeOverride77.xml"/><Relationship Id="rId2" Type="http://schemas.microsoft.com/office/2011/relationships/chartColorStyle" Target="colors101.xml"/><Relationship Id="rId1" Type="http://schemas.microsoft.com/office/2011/relationships/chartStyle" Target="style101.xml"/></Relationships>
</file>

<file path=xl/charts/_rels/chart1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10.xml.rels><?xml version="1.0" encoding="UTF-8" standalone="yes"?>
<Relationships xmlns="http://schemas.openxmlformats.org/package/2006/relationships"><Relationship Id="rId3" Type="http://schemas.openxmlformats.org/officeDocument/2006/relationships/themeOverride" Target="../theme/themeOverride78.xml"/><Relationship Id="rId2" Type="http://schemas.microsoft.com/office/2011/relationships/chartColorStyle" Target="colors102.xml"/><Relationship Id="rId1" Type="http://schemas.microsoft.com/office/2011/relationships/chartStyle" Target="style102.xml"/><Relationship Id="rId4" Type="http://schemas.openxmlformats.org/officeDocument/2006/relationships/chartUserShapes" Target="../drawings/drawing89.xml"/></Relationships>
</file>

<file path=xl/charts/_rels/chart111.xml.rels><?xml version="1.0" encoding="UTF-8" standalone="yes"?>
<Relationships xmlns="http://schemas.openxmlformats.org/package/2006/relationships"><Relationship Id="rId3" Type="http://schemas.openxmlformats.org/officeDocument/2006/relationships/themeOverride" Target="../theme/themeOverride79.xml"/><Relationship Id="rId2" Type="http://schemas.microsoft.com/office/2011/relationships/chartColorStyle" Target="colors103.xml"/><Relationship Id="rId1" Type="http://schemas.microsoft.com/office/2011/relationships/chartStyle" Target="style103.xml"/><Relationship Id="rId4" Type="http://schemas.openxmlformats.org/officeDocument/2006/relationships/chartUserShapes" Target="../drawings/drawing90.xml"/></Relationships>
</file>

<file path=xl/charts/_rels/chart112.xml.rels><?xml version="1.0" encoding="UTF-8" standalone="yes"?>
<Relationships xmlns="http://schemas.openxmlformats.org/package/2006/relationships"><Relationship Id="rId3" Type="http://schemas.openxmlformats.org/officeDocument/2006/relationships/themeOverride" Target="../theme/themeOverride80.xml"/><Relationship Id="rId2" Type="http://schemas.microsoft.com/office/2011/relationships/chartColorStyle" Target="colors104.xml"/><Relationship Id="rId1" Type="http://schemas.microsoft.com/office/2011/relationships/chartStyle" Target="style104.xml"/><Relationship Id="rId4" Type="http://schemas.openxmlformats.org/officeDocument/2006/relationships/chartUserShapes" Target="../drawings/drawing91.xml"/></Relationships>
</file>

<file path=xl/charts/_rels/chart113.xml.rels><?xml version="1.0" encoding="UTF-8" standalone="yes"?>
<Relationships xmlns="http://schemas.openxmlformats.org/package/2006/relationships"><Relationship Id="rId3" Type="http://schemas.openxmlformats.org/officeDocument/2006/relationships/themeOverride" Target="../theme/themeOverride81.xml"/><Relationship Id="rId2" Type="http://schemas.microsoft.com/office/2011/relationships/chartColorStyle" Target="colors105.xml"/><Relationship Id="rId1" Type="http://schemas.microsoft.com/office/2011/relationships/chartStyle" Target="style105.xml"/><Relationship Id="rId4" Type="http://schemas.openxmlformats.org/officeDocument/2006/relationships/chartUserShapes" Target="../drawings/drawing92.xml"/></Relationships>
</file>

<file path=xl/charts/_rels/chart114.xml.rels><?xml version="1.0" encoding="UTF-8" standalone="yes"?>
<Relationships xmlns="http://schemas.openxmlformats.org/package/2006/relationships"><Relationship Id="rId3" Type="http://schemas.openxmlformats.org/officeDocument/2006/relationships/themeOverride" Target="../theme/themeOverride82.xml"/><Relationship Id="rId2" Type="http://schemas.microsoft.com/office/2011/relationships/chartColorStyle" Target="colors106.xml"/><Relationship Id="rId1" Type="http://schemas.microsoft.com/office/2011/relationships/chartStyle" Target="style106.xml"/></Relationships>
</file>

<file path=xl/charts/_rels/chart115.xml.rels><?xml version="1.0" encoding="UTF-8" standalone="yes"?>
<Relationships xmlns="http://schemas.openxmlformats.org/package/2006/relationships"><Relationship Id="rId3" Type="http://schemas.openxmlformats.org/officeDocument/2006/relationships/themeOverride" Target="../theme/themeOverride83.xml"/><Relationship Id="rId2" Type="http://schemas.microsoft.com/office/2011/relationships/chartColorStyle" Target="colors107.xml"/><Relationship Id="rId1" Type="http://schemas.microsoft.com/office/2011/relationships/chartStyle" Target="style107.xml"/></Relationships>
</file>

<file path=xl/charts/_rels/chart116.xml.rels><?xml version="1.0" encoding="UTF-8" standalone="yes"?>
<Relationships xmlns="http://schemas.openxmlformats.org/package/2006/relationships"><Relationship Id="rId3" Type="http://schemas.openxmlformats.org/officeDocument/2006/relationships/themeOverride" Target="../theme/themeOverride84.xml"/><Relationship Id="rId2" Type="http://schemas.microsoft.com/office/2011/relationships/chartColorStyle" Target="colors108.xml"/><Relationship Id="rId1" Type="http://schemas.microsoft.com/office/2011/relationships/chartStyle" Target="style108.xml"/></Relationships>
</file>

<file path=xl/charts/_rels/chart117.xml.rels><?xml version="1.0" encoding="UTF-8" standalone="yes"?>
<Relationships xmlns="http://schemas.openxmlformats.org/package/2006/relationships"><Relationship Id="rId3" Type="http://schemas.openxmlformats.org/officeDocument/2006/relationships/themeOverride" Target="../theme/themeOverride85.xml"/><Relationship Id="rId2" Type="http://schemas.microsoft.com/office/2011/relationships/chartColorStyle" Target="colors109.xml"/><Relationship Id="rId1" Type="http://schemas.microsoft.com/office/2011/relationships/chartStyle" Target="style109.xml"/></Relationships>
</file>

<file path=xl/charts/_rels/chart118.xml.rels><?xml version="1.0" encoding="UTF-8" standalone="yes"?>
<Relationships xmlns="http://schemas.openxmlformats.org/package/2006/relationships"><Relationship Id="rId3" Type="http://schemas.openxmlformats.org/officeDocument/2006/relationships/themeOverride" Target="../theme/themeOverride86.xml"/><Relationship Id="rId2" Type="http://schemas.microsoft.com/office/2011/relationships/chartColorStyle" Target="colors110.xml"/><Relationship Id="rId1" Type="http://schemas.microsoft.com/office/2011/relationships/chartStyle" Target="style110.xml"/></Relationships>
</file>

<file path=xl/charts/_rels/chart119.xml.rels><?xml version="1.0" encoding="UTF-8" standalone="yes"?>
<Relationships xmlns="http://schemas.openxmlformats.org/package/2006/relationships"><Relationship Id="rId3" Type="http://schemas.openxmlformats.org/officeDocument/2006/relationships/themeOverride" Target="../theme/themeOverride87.xml"/><Relationship Id="rId2" Type="http://schemas.microsoft.com/office/2011/relationships/chartColorStyle" Target="colors111.xml"/><Relationship Id="rId1" Type="http://schemas.microsoft.com/office/2011/relationships/chartStyle" Target="style111.xml"/></Relationships>
</file>

<file path=xl/charts/_rels/chart1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20.xml.rels><?xml version="1.0" encoding="UTF-8" standalone="yes"?>
<Relationships xmlns="http://schemas.openxmlformats.org/package/2006/relationships"><Relationship Id="rId3" Type="http://schemas.openxmlformats.org/officeDocument/2006/relationships/themeOverride" Target="../theme/themeOverride88.xml"/><Relationship Id="rId2" Type="http://schemas.microsoft.com/office/2011/relationships/chartColorStyle" Target="colors112.xml"/><Relationship Id="rId1" Type="http://schemas.microsoft.com/office/2011/relationships/chartStyle" Target="style112.xml"/></Relationships>
</file>

<file path=xl/charts/_rels/chart121.xml.rels><?xml version="1.0" encoding="UTF-8" standalone="yes"?>
<Relationships xmlns="http://schemas.openxmlformats.org/package/2006/relationships"><Relationship Id="rId3" Type="http://schemas.openxmlformats.org/officeDocument/2006/relationships/themeOverride" Target="../theme/themeOverride89.xml"/><Relationship Id="rId2" Type="http://schemas.microsoft.com/office/2011/relationships/chartColorStyle" Target="colors113.xml"/><Relationship Id="rId1" Type="http://schemas.microsoft.com/office/2011/relationships/chartStyle" Target="style113.xml"/></Relationships>
</file>

<file path=xl/charts/_rels/chart122.xml.rels><?xml version="1.0" encoding="UTF-8" standalone="yes"?>
<Relationships xmlns="http://schemas.openxmlformats.org/package/2006/relationships"><Relationship Id="rId3" Type="http://schemas.openxmlformats.org/officeDocument/2006/relationships/themeOverride" Target="../theme/themeOverride90.xml"/><Relationship Id="rId2" Type="http://schemas.microsoft.com/office/2011/relationships/chartColorStyle" Target="colors114.xml"/><Relationship Id="rId1" Type="http://schemas.microsoft.com/office/2011/relationships/chartStyle" Target="style114.xml"/></Relationships>
</file>

<file path=xl/charts/_rels/chart123.xml.rels><?xml version="1.0" encoding="UTF-8" standalone="yes"?>
<Relationships xmlns="http://schemas.openxmlformats.org/package/2006/relationships"><Relationship Id="rId3" Type="http://schemas.openxmlformats.org/officeDocument/2006/relationships/themeOverride" Target="../theme/themeOverride91.xml"/><Relationship Id="rId2" Type="http://schemas.microsoft.com/office/2011/relationships/chartColorStyle" Target="colors115.xml"/><Relationship Id="rId1" Type="http://schemas.microsoft.com/office/2011/relationships/chartStyle" Target="style115.xml"/></Relationships>
</file>

<file path=xl/charts/_rels/chart124.xml.rels><?xml version="1.0" encoding="UTF-8" standalone="yes"?>
<Relationships xmlns="http://schemas.openxmlformats.org/package/2006/relationships"><Relationship Id="rId3" Type="http://schemas.openxmlformats.org/officeDocument/2006/relationships/themeOverride" Target="../theme/themeOverride92.xml"/><Relationship Id="rId2" Type="http://schemas.microsoft.com/office/2011/relationships/chartColorStyle" Target="colors116.xml"/><Relationship Id="rId1" Type="http://schemas.microsoft.com/office/2011/relationships/chartStyle" Target="style116.xml"/></Relationships>
</file>

<file path=xl/charts/_rels/chart125.xml.rels><?xml version="1.0" encoding="UTF-8" standalone="yes"?>
<Relationships xmlns="http://schemas.openxmlformats.org/package/2006/relationships"><Relationship Id="rId3" Type="http://schemas.openxmlformats.org/officeDocument/2006/relationships/themeOverride" Target="../theme/themeOverride93.xml"/><Relationship Id="rId2" Type="http://schemas.microsoft.com/office/2011/relationships/chartColorStyle" Target="colors117.xml"/><Relationship Id="rId1" Type="http://schemas.microsoft.com/office/2011/relationships/chartStyle" Target="style117.xml"/></Relationships>
</file>

<file path=xl/charts/_rels/chart1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5.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7.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8.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19.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3.xml"/><Relationship Id="rId1" Type="http://schemas.microsoft.com/office/2011/relationships/chartStyle" Target="style23.xml"/><Relationship Id="rId4" Type="http://schemas.openxmlformats.org/officeDocument/2006/relationships/chartUserShapes" Target="../drawings/drawing25.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4.xml"/><Relationship Id="rId1" Type="http://schemas.microsoft.com/office/2011/relationships/chartStyle" Target="style24.xml"/><Relationship Id="rId4" Type="http://schemas.openxmlformats.org/officeDocument/2006/relationships/chartUserShapes" Target="../drawings/drawing26.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5.xml"/><Relationship Id="rId1" Type="http://schemas.microsoft.com/office/2011/relationships/chartStyle" Target="style25.xml"/><Relationship Id="rId4" Type="http://schemas.openxmlformats.org/officeDocument/2006/relationships/chartUserShapes" Target="../drawings/drawing27.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26.xml"/><Relationship Id="rId1" Type="http://schemas.microsoft.com/office/2011/relationships/chartStyle" Target="style26.xml"/><Relationship Id="rId4" Type="http://schemas.openxmlformats.org/officeDocument/2006/relationships/chartUserShapes" Target="../drawings/drawing28.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27.xml"/><Relationship Id="rId1" Type="http://schemas.microsoft.com/office/2011/relationships/chartStyle" Target="style27.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28.xml"/><Relationship Id="rId1" Type="http://schemas.microsoft.com/office/2011/relationships/chartStyle" Target="style28.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29.xml"/><Relationship Id="rId1" Type="http://schemas.microsoft.com/office/2011/relationships/chartStyle" Target="style29.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30.xml"/><Relationship Id="rId1" Type="http://schemas.microsoft.com/office/2011/relationships/chartStyle" Target="style30.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31.xml"/><Relationship Id="rId1" Type="http://schemas.microsoft.com/office/2011/relationships/chartStyle" Target="style3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32.xml"/><Relationship Id="rId1" Type="http://schemas.microsoft.com/office/2011/relationships/chartStyle" Target="style32.xml"/></Relationships>
</file>

<file path=xl/charts/_rels/chart31.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2.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3.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4.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5.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6.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7.xml.rels><?xml version="1.0" encoding="UTF-8" standalone="yes"?>
<Relationships xmlns="http://schemas.openxmlformats.org/package/2006/relationships"><Relationship Id="rId2" Type="http://schemas.openxmlformats.org/officeDocument/2006/relationships/chartUserShapes" Target="../drawings/drawing37.xml"/><Relationship Id="rId1" Type="http://schemas.openxmlformats.org/officeDocument/2006/relationships/themeOverride" Target="../theme/themeOverride11.xml"/></Relationships>
</file>

<file path=xl/charts/_rels/chart38.xml.rels><?xml version="1.0" encoding="UTF-8" standalone="yes"?>
<Relationships xmlns="http://schemas.openxmlformats.org/package/2006/relationships"><Relationship Id="rId2" Type="http://schemas.openxmlformats.org/officeDocument/2006/relationships/chartUserShapes" Target="../drawings/drawing38.xml"/><Relationship Id="rId1" Type="http://schemas.openxmlformats.org/officeDocument/2006/relationships/themeOverride" Target="../theme/themeOverride12.xml"/></Relationships>
</file>

<file path=xl/charts/_rels/chart39.xml.rels><?xml version="1.0" encoding="UTF-8" standalone="yes"?>
<Relationships xmlns="http://schemas.openxmlformats.org/package/2006/relationships"><Relationship Id="rId2" Type="http://schemas.openxmlformats.org/officeDocument/2006/relationships/chartUserShapes" Target="../drawings/drawing39.xml"/><Relationship Id="rId1" Type="http://schemas.openxmlformats.org/officeDocument/2006/relationships/themeOverride" Target="../theme/themeOverride13.xml"/></Relationships>
</file>

<file path=xl/charts/_rels/chart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40.xml"/><Relationship Id="rId1" Type="http://schemas.openxmlformats.org/officeDocument/2006/relationships/themeOverride" Target="../theme/themeOverride14.xml"/></Relationships>
</file>

<file path=xl/charts/_rels/chart41.xml.rels><?xml version="1.0" encoding="UTF-8" standalone="yes"?>
<Relationships xmlns="http://schemas.openxmlformats.org/package/2006/relationships"><Relationship Id="rId2" Type="http://schemas.openxmlformats.org/officeDocument/2006/relationships/chartUserShapes" Target="../drawings/drawing41.xml"/><Relationship Id="rId1" Type="http://schemas.openxmlformats.org/officeDocument/2006/relationships/themeOverride" Target="../theme/themeOverride15.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42.xml"/><Relationship Id="rId1" Type="http://schemas.openxmlformats.org/officeDocument/2006/relationships/themeOverride" Target="../theme/themeOverride16.xml"/></Relationships>
</file>

<file path=xl/charts/_rels/chart43.xml.rels><?xml version="1.0" encoding="UTF-8" standalone="yes"?>
<Relationships xmlns="http://schemas.openxmlformats.org/package/2006/relationships"><Relationship Id="rId2" Type="http://schemas.openxmlformats.org/officeDocument/2006/relationships/chartUserShapes" Target="../drawings/drawing43.xml"/><Relationship Id="rId1" Type="http://schemas.openxmlformats.org/officeDocument/2006/relationships/themeOverride" Target="../theme/themeOverride17.xml"/></Relationships>
</file>

<file path=xl/charts/_rels/chart44.xml.rels><?xml version="1.0" encoding="UTF-8" standalone="yes"?>
<Relationships xmlns="http://schemas.openxmlformats.org/package/2006/relationships"><Relationship Id="rId2" Type="http://schemas.openxmlformats.org/officeDocument/2006/relationships/chartUserShapes" Target="../drawings/drawing44.xml"/><Relationship Id="rId1" Type="http://schemas.openxmlformats.org/officeDocument/2006/relationships/themeOverride" Target="../theme/themeOverride18.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39.xml"/><Relationship Id="rId1" Type="http://schemas.microsoft.com/office/2011/relationships/chartStyle" Target="style39.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40.xml"/><Relationship Id="rId1" Type="http://schemas.microsoft.com/office/2011/relationships/chartStyle" Target="style40.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41.xml"/><Relationship Id="rId1" Type="http://schemas.microsoft.com/office/2011/relationships/chartStyle" Target="style41.xml"/></Relationships>
</file>

<file path=xl/charts/_rels/chart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42.xml"/><Relationship Id="rId1" Type="http://schemas.microsoft.com/office/2011/relationships/chartStyle" Target="style42.xml"/><Relationship Id="rId4" Type="http://schemas.openxmlformats.org/officeDocument/2006/relationships/chartUserShapes" Target="../drawings/drawing50.xml"/></Relationships>
</file>

<file path=xl/charts/_rels/chart51.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43.xml"/><Relationship Id="rId1" Type="http://schemas.microsoft.com/office/2011/relationships/chartStyle" Target="style43.xml"/></Relationships>
</file>

<file path=xl/charts/_rels/chart52.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45.xml"/><Relationship Id="rId1" Type="http://schemas.microsoft.com/office/2011/relationships/chartStyle" Target="style45.xml"/></Relationships>
</file>

<file path=xl/charts/_rels/chart54.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5.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48.xml"/><Relationship Id="rId1" Type="http://schemas.microsoft.com/office/2011/relationships/chartStyle" Target="style48.xml"/><Relationship Id="rId4" Type="http://schemas.openxmlformats.org/officeDocument/2006/relationships/chartUserShapes" Target="../drawings/drawing55.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49.xml"/><Relationship Id="rId1" Type="http://schemas.microsoft.com/office/2011/relationships/chartStyle" Target="style49.xml"/><Relationship Id="rId4" Type="http://schemas.openxmlformats.org/officeDocument/2006/relationships/chartUserShapes" Target="../drawings/drawing56.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50.xml"/><Relationship Id="rId1" Type="http://schemas.microsoft.com/office/2011/relationships/chartStyle" Target="style50.xml"/><Relationship Id="rId4" Type="http://schemas.openxmlformats.org/officeDocument/2006/relationships/chartUserShapes" Target="../drawings/drawing57.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51.xml"/><Relationship Id="rId1" Type="http://schemas.microsoft.com/office/2011/relationships/chartStyle" Target="style51.xml"/></Relationships>
</file>

<file path=xl/charts/_rels/chart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52.xml"/><Relationship Id="rId1" Type="http://schemas.microsoft.com/office/2011/relationships/chartStyle" Target="style52.xml"/></Relationships>
</file>

<file path=xl/charts/_rels/chart61.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53.xml"/><Relationship Id="rId1" Type="http://schemas.microsoft.com/office/2011/relationships/chartStyle" Target="style53.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54.xml"/><Relationship Id="rId1" Type="http://schemas.microsoft.com/office/2011/relationships/chartStyle" Target="style54.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55.xml"/><Relationship Id="rId1" Type="http://schemas.microsoft.com/office/2011/relationships/chartStyle" Target="style55.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56.xml"/><Relationship Id="rId1" Type="http://schemas.microsoft.com/office/2011/relationships/chartStyle" Target="style56.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57.xml"/><Relationship Id="rId1" Type="http://schemas.microsoft.com/office/2011/relationships/chartStyle" Target="style57.xml"/></Relationships>
</file>

<file path=xl/charts/_rels/chart66.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58.xml"/><Relationship Id="rId1" Type="http://schemas.microsoft.com/office/2011/relationships/chartStyle" Target="style58.xml"/></Relationships>
</file>

<file path=xl/charts/_rels/chart67.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59.xml"/><Relationship Id="rId1" Type="http://schemas.microsoft.com/office/2011/relationships/chartStyle" Target="style59.xml"/></Relationships>
</file>

<file path=xl/charts/_rels/chart68.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60.xml"/><Relationship Id="rId1" Type="http://schemas.microsoft.com/office/2011/relationships/chartStyle" Target="style60.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61.xml"/><Relationship Id="rId1" Type="http://schemas.microsoft.com/office/2011/relationships/chartStyle" Target="style61.xml"/></Relationships>
</file>

<file path=xl/charts/_rels/chart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70.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62.xml"/><Relationship Id="rId1" Type="http://schemas.microsoft.com/office/2011/relationships/chartStyle" Target="style62.xml"/><Relationship Id="rId4" Type="http://schemas.openxmlformats.org/officeDocument/2006/relationships/chartUserShapes" Target="../drawings/drawing64.xml"/></Relationships>
</file>

<file path=xl/charts/_rels/chart71.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63.xml"/><Relationship Id="rId1" Type="http://schemas.microsoft.com/office/2011/relationships/chartStyle" Target="style63.xml"/><Relationship Id="rId4" Type="http://schemas.openxmlformats.org/officeDocument/2006/relationships/chartUserShapes" Target="../drawings/drawing65.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64.xml"/><Relationship Id="rId1" Type="http://schemas.microsoft.com/office/2011/relationships/chartStyle" Target="style64.xml"/><Relationship Id="rId4" Type="http://schemas.openxmlformats.org/officeDocument/2006/relationships/chartUserShapes" Target="../drawings/drawing66.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65.xml"/><Relationship Id="rId1" Type="http://schemas.microsoft.com/office/2011/relationships/chartStyle" Target="style65.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66.xml"/><Relationship Id="rId1" Type="http://schemas.microsoft.com/office/2011/relationships/chartStyle" Target="style66.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67.xml"/><Relationship Id="rId1" Type="http://schemas.microsoft.com/office/2011/relationships/chartStyle" Target="style67.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68.xml"/><Relationship Id="rId1" Type="http://schemas.microsoft.com/office/2011/relationships/chartStyle" Target="style68.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69.xml"/><Relationship Id="rId1" Type="http://schemas.microsoft.com/office/2011/relationships/chartStyle" Target="style69.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70.xml"/><Relationship Id="rId1" Type="http://schemas.microsoft.com/office/2011/relationships/chartStyle" Target="style70.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71.xml"/><Relationship Id="rId1" Type="http://schemas.microsoft.com/office/2011/relationships/chartStyle" Target="style71.xml"/></Relationships>
</file>

<file path=xl/charts/_rels/chart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80.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72.xml"/><Relationship Id="rId1" Type="http://schemas.microsoft.com/office/2011/relationships/chartStyle" Target="style72.xml"/></Relationships>
</file>

<file path=xl/charts/_rels/chart81.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73.xml"/><Relationship Id="rId1" Type="http://schemas.microsoft.com/office/2011/relationships/chartStyle" Target="style73.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74.xml"/><Relationship Id="rId1" Type="http://schemas.microsoft.com/office/2011/relationships/chartStyle" Target="style74.xml"/></Relationships>
</file>

<file path=xl/charts/_rels/chart83.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75.xml"/><Relationship Id="rId1" Type="http://schemas.microsoft.com/office/2011/relationships/chartStyle" Target="style75.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76.xml"/><Relationship Id="rId1" Type="http://schemas.microsoft.com/office/2011/relationships/chartStyle" Target="style76.xml"/></Relationships>
</file>

<file path=xl/charts/_rels/chart85.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77.xml"/><Relationship Id="rId1" Type="http://schemas.microsoft.com/office/2011/relationships/chartStyle" Target="style77.xml"/></Relationships>
</file>

<file path=xl/charts/_rels/chart86.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78.xml"/><Relationship Id="rId1" Type="http://schemas.microsoft.com/office/2011/relationships/chartStyle" Target="style78.xml"/><Relationship Id="rId4" Type="http://schemas.openxmlformats.org/officeDocument/2006/relationships/chartUserShapes" Target="../drawings/drawing74.xml"/></Relationships>
</file>

<file path=xl/charts/_rels/chart87.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79.xml"/><Relationship Id="rId1" Type="http://schemas.microsoft.com/office/2011/relationships/chartStyle" Target="style79.xml"/><Relationship Id="rId4" Type="http://schemas.openxmlformats.org/officeDocument/2006/relationships/chartUserShapes" Target="../drawings/drawing75.xml"/></Relationships>
</file>

<file path=xl/charts/_rels/chart88.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80.xml"/><Relationship Id="rId1" Type="http://schemas.microsoft.com/office/2011/relationships/chartStyle" Target="style80.xml"/><Relationship Id="rId4" Type="http://schemas.openxmlformats.org/officeDocument/2006/relationships/chartUserShapes" Target="../drawings/drawing76.xml"/></Relationships>
</file>

<file path=xl/charts/_rels/chart89.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82.xml"/><Relationship Id="rId1" Type="http://schemas.microsoft.com/office/2011/relationships/chartStyle" Target="style82.xml"/></Relationships>
</file>

<file path=xl/charts/_rels/chart91.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83.xml"/><Relationship Id="rId1" Type="http://schemas.microsoft.com/office/2011/relationships/chartStyle" Target="style83.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84.xml"/><Relationship Id="rId1" Type="http://schemas.microsoft.com/office/2011/relationships/chartStyle" Target="style84.xml"/></Relationships>
</file>

<file path=xl/charts/_rels/chart93.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85.xml"/><Relationship Id="rId1" Type="http://schemas.microsoft.com/office/2011/relationships/chartStyle" Target="style85.xml"/></Relationships>
</file>

<file path=xl/charts/_rels/chart94.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86.xml"/><Relationship Id="rId1" Type="http://schemas.microsoft.com/office/2011/relationships/chartStyle" Target="style86.xml"/><Relationship Id="rId4" Type="http://schemas.openxmlformats.org/officeDocument/2006/relationships/chartUserShapes" Target="../drawings/drawing80.xml"/></Relationships>
</file>

<file path=xl/charts/_rels/chart95.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87.xml"/><Relationship Id="rId1" Type="http://schemas.microsoft.com/office/2011/relationships/chartStyle" Target="style87.xml"/><Relationship Id="rId4" Type="http://schemas.openxmlformats.org/officeDocument/2006/relationships/chartUserShapes" Target="../drawings/drawing81.xml"/></Relationships>
</file>

<file path=xl/charts/_rels/chart96.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88.xml"/><Relationship Id="rId1" Type="http://schemas.microsoft.com/office/2011/relationships/chartStyle" Target="style88.xml"/><Relationship Id="rId4" Type="http://schemas.openxmlformats.org/officeDocument/2006/relationships/chartUserShapes" Target="../drawings/drawing82.xml"/></Relationships>
</file>

<file path=xl/charts/_rels/chart97.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89.xml"/><Relationship Id="rId1" Type="http://schemas.microsoft.com/office/2011/relationships/chartStyle" Target="style89.xml"/></Relationships>
</file>

<file path=xl/charts/_rels/chart98.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90.xml"/><Relationship Id="rId1" Type="http://schemas.microsoft.com/office/2011/relationships/chartStyle" Target="style90.xml"/></Relationships>
</file>

<file path=xl/charts/_rels/chart99.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91.xml"/><Relationship Id="rId1" Type="http://schemas.microsoft.com/office/2011/relationships/chartStyle" Target="style91.xml"/></Relationships>
</file>

<file path=xl/charts/_rels/chartEx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Ex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v>Dif. EXT-ESP</c:v>
          </c:tx>
          <c:spPr>
            <a:solidFill>
              <a:srgbClr val="D46271"/>
            </a:solidFill>
            <a:ln>
              <a:noFill/>
            </a:ln>
            <a:effectLst/>
          </c:spPr>
          <c:invertIfNegative val="0"/>
          <c:dLbls>
            <c:delete val="1"/>
          </c:dLbls>
          <c:cat>
            <c:numRef>
              <c:f>'1.2.2.1 G1'!$D$6:$D$16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'1.2.2.1 G1'!$G$6:$G$16</c:f>
              <c:numCache>
                <c:formatCode>#,##0.00</c:formatCode>
                <c:ptCount val="11"/>
                <c:pt idx="0">
                  <c:v>-5.23</c:v>
                </c:pt>
                <c:pt idx="1">
                  <c:v>-4.0300000000000011</c:v>
                </c:pt>
                <c:pt idx="2">
                  <c:v>-4.5</c:v>
                </c:pt>
                <c:pt idx="3">
                  <c:v>-4.3299999999999983</c:v>
                </c:pt>
                <c:pt idx="4">
                  <c:v>-4.0999999999999943</c:v>
                </c:pt>
                <c:pt idx="5">
                  <c:v>-4.0499999999999972</c:v>
                </c:pt>
                <c:pt idx="6">
                  <c:v>-3.3399999999999963</c:v>
                </c:pt>
                <c:pt idx="7">
                  <c:v>-3</c:v>
                </c:pt>
                <c:pt idx="8">
                  <c:v>-3.0399999999999991</c:v>
                </c:pt>
                <c:pt idx="9">
                  <c:v>-3.3200000000000003</c:v>
                </c:pt>
                <c:pt idx="10">
                  <c:v>-3.0700000000000003</c:v>
                </c:pt>
              </c:numCache>
            </c:numRef>
          </c:val>
          <c:extLst>
            <c:ext xmlns:c16="http://schemas.microsoft.com/office/drawing/2014/chart" uri="{C3380CC4-5D6E-409C-BE32-E72D297353CC}">
              <c16:uniqueId val="{00000000-6978-45C7-BB2A-110FE151B90E}"/>
            </c:ext>
          </c:extLst>
        </c:ser>
        <c:dLbls>
          <c:showLegendKey val="0"/>
          <c:showVal val="1"/>
          <c:showCatName val="0"/>
          <c:showSerName val="0"/>
          <c:showPercent val="0"/>
          <c:showBubbleSize val="0"/>
        </c:dLbls>
        <c:gapWidth val="219"/>
        <c:axId val="2085521920"/>
        <c:axId val="264499824"/>
      </c:barChart>
      <c:lineChart>
        <c:grouping val="standard"/>
        <c:varyColors val="0"/>
        <c:ser>
          <c:idx val="0"/>
          <c:order val="0"/>
          <c:tx>
            <c:v>España</c:v>
          </c:tx>
          <c:spPr>
            <a:ln w="28575" cap="rnd">
              <a:solidFill>
                <a:srgbClr val="646363"/>
              </a:solidFill>
              <a:round/>
            </a:ln>
            <a:effectLst/>
          </c:spPr>
          <c:marker>
            <c:symbol val="circle"/>
            <c:size val="5"/>
            <c:spPr>
              <a:solidFill>
                <a:srgbClr val="646363"/>
              </a:solidFill>
              <a:ln w="9525">
                <a:solidFill>
                  <a:srgbClr val="646363"/>
                </a:solidFill>
              </a:ln>
              <a:effectLst/>
            </c:spPr>
          </c:marker>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'1.2.2.1 G1'!$D$6:$D$16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'1.2.2.1 G1'!$E$6:$E$16</c:f>
              <c:numCache>
                <c:formatCode>#,##0.0</c:formatCode>
                <c:ptCount val="11"/>
                <c:pt idx="0">
                  <c:v>60.4</c:v>
                </c:pt>
                <c:pt idx="1">
                  <c:v>60.02</c:v>
                </c:pt>
                <c:pt idx="2">
                  <c:v>59.6</c:v>
                </c:pt>
                <c:pt idx="3">
                  <c:v>59.54</c:v>
                </c:pt>
                <c:pt idx="4">
                  <c:v>59.23</c:v>
                </c:pt>
                <c:pt idx="5">
                  <c:v>58.83</c:v>
                </c:pt>
                <c:pt idx="6">
                  <c:v>58.65</c:v>
                </c:pt>
                <c:pt idx="7">
                  <c:v>58.64</c:v>
                </c:pt>
                <c:pt idx="8">
                  <c:v>57.44</c:v>
                </c:pt>
                <c:pt idx="9">
                  <c:v>58.51</c:v>
                </c:pt>
                <c:pt idx="10">
                  <c:v>58.65</c:v>
                </c:pt>
              </c:numCache>
            </c:numRef>
          </c:val>
          <c:smooth val="0"/>
          <c:extLst>
            <c:ext xmlns:c16="http://schemas.microsoft.com/office/drawing/2014/chart" uri="{C3380CC4-5D6E-409C-BE32-E72D297353CC}">
              <c16:uniqueId val="{00000001-6978-45C7-BB2A-110FE151B90E}"/>
            </c:ext>
          </c:extLst>
        </c:ser>
        <c:ser>
          <c:idx val="1"/>
          <c:order val="1"/>
          <c:tx>
            <c:v>Extremadura</c:v>
          </c:tx>
          <c:spPr>
            <a:ln w="28575" cap="rnd">
              <a:solidFill>
                <a:srgbClr val="83082A"/>
              </a:solidFill>
              <a:round/>
            </a:ln>
            <a:effectLst/>
          </c:spPr>
          <c:marker>
            <c:symbol val="circle"/>
            <c:size val="5"/>
            <c:spPr>
              <a:solidFill>
                <a:srgbClr val="83082A"/>
              </a:solidFill>
              <a:ln w="9525">
                <a:solidFill>
                  <a:srgbClr val="83082A"/>
                </a:solidFill>
              </a:ln>
              <a:effectLst/>
            </c:spPr>
          </c:marker>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'1.2.2.1 G1'!$D$6:$D$16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'1.2.2.1 G1'!$F$6:$F$16</c:f>
              <c:numCache>
                <c:formatCode>#,##0.0</c:formatCode>
                <c:ptCount val="11"/>
                <c:pt idx="0">
                  <c:v>55.17</c:v>
                </c:pt>
                <c:pt idx="1">
                  <c:v>55.99</c:v>
                </c:pt>
                <c:pt idx="2">
                  <c:v>55.1</c:v>
                </c:pt>
                <c:pt idx="3">
                  <c:v>55.21</c:v>
                </c:pt>
                <c:pt idx="4">
                  <c:v>55.13</c:v>
                </c:pt>
                <c:pt idx="5">
                  <c:v>54.78</c:v>
                </c:pt>
                <c:pt idx="6">
                  <c:v>55.31</c:v>
                </c:pt>
                <c:pt idx="7">
                  <c:v>55.64</c:v>
                </c:pt>
                <c:pt idx="8">
                  <c:v>54.4</c:v>
                </c:pt>
                <c:pt idx="9">
                  <c:v>55.19</c:v>
                </c:pt>
                <c:pt idx="10">
                  <c:v>55.58</c:v>
                </c:pt>
              </c:numCache>
            </c:numRef>
          </c:val>
          <c:smooth val="0"/>
          <c:extLst>
            <c:ext xmlns:c16="http://schemas.microsoft.com/office/drawing/2014/chart" uri="{C3380CC4-5D6E-409C-BE32-E72D297353CC}">
              <c16:uniqueId val="{00000002-6978-45C7-BB2A-110FE151B90E}"/>
            </c:ext>
          </c:extLst>
        </c:ser>
        <c:dLbls>
          <c:showLegendKey val="0"/>
          <c:showVal val="1"/>
          <c:showCatName val="0"/>
          <c:showSerName val="0"/>
          <c:showPercent val="0"/>
          <c:showBubbleSize val="0"/>
        </c:dLbls>
        <c:marker val="1"/>
        <c:smooth val="0"/>
        <c:axId val="2085521920"/>
        <c:axId val="264499824"/>
      </c:lineChart>
      <c:catAx>
        <c:axId val="2085521920"/>
        <c:scaling>
          <c:orientation val="minMax"/>
        </c:scaling>
        <c:delete val="0"/>
        <c:axPos val="b"/>
        <c:numFmt formatCode="General"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64499824"/>
        <c:crosses val="autoZero"/>
        <c:auto val="1"/>
        <c:lblAlgn val="ctr"/>
        <c:lblOffset val="100"/>
        <c:noMultiLvlLbl val="0"/>
      </c:catAx>
      <c:valAx>
        <c:axId val="264499824"/>
        <c:scaling>
          <c:orientation val="minMax"/>
          <c:max val="65"/>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085521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'1.2.2.4 G11'!$E$3</c:f>
              <c:strCache>
                <c:ptCount val="1"/>
                <c:pt idx="0">
                  <c:v>España</c:v>
                </c:pt>
              </c:strCache>
            </c:strRef>
          </c:tx>
          <c:spPr>
            <a:solidFill>
              <a:srgbClr val="646363"/>
            </a:solidFill>
            <a:ln>
              <a:solidFill>
                <a:srgbClr val="646363"/>
              </a:solid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'1.2.2.4 G11'!$D$4:$D$10</c:f>
              <c:strCache>
                <c:ptCount val="7"/>
                <c:pt idx="0">
                  <c:v>Agricultura, ganadería, silvicultura, pesca</c:v>
                </c:pt>
                <c:pt idx="1">
                  <c:v>Industrias, suministros y maquinaria</c:v>
                </c:pt>
                <c:pt idx="2">
                  <c:v>Construcción</c:v>
                </c:pt>
                <c:pt idx="3">
                  <c:v>Comercio, hostelería, transporte y comunicación</c:v>
                </c:pt>
                <c:pt idx="4">
                  <c:v>Act. financieras, seguros, act. inmobiliarias</c:v>
                </c:pt>
                <c:pt idx="5">
                  <c:v>Adm. pública, educación y sanidad</c:v>
                </c:pt>
                <c:pt idx="6">
                  <c:v>Otros servicios</c:v>
                </c:pt>
              </c:strCache>
            </c:strRef>
          </c:cat>
          <c:val>
            <c:numRef>
              <c:f>'1.2.2.4 G11'!$E$4:$E$10</c:f>
              <c:numCache>
                <c:formatCode>#,##0.0</c:formatCode>
                <c:ptCount val="7"/>
                <c:pt idx="0">
                  <c:v>9.2028616402302319</c:v>
                </c:pt>
                <c:pt idx="1">
                  <c:v>7.6850048725716045</c:v>
                </c:pt>
                <c:pt idx="2">
                  <c:v>11.24715014431102</c:v>
                </c:pt>
                <c:pt idx="3">
                  <c:v>38.697619731258264</c:v>
                </c:pt>
                <c:pt idx="4">
                  <c:v>18.376185745030956</c:v>
                </c:pt>
                <c:pt idx="5">
                  <c:v>6.4087049267211009</c:v>
                </c:pt>
                <c:pt idx="6">
                  <c:v>8.3824729398768145</c:v>
                </c:pt>
              </c:numCache>
            </c:numRef>
          </c:val>
          <c:extLst>
            <c:ext xmlns:c16="http://schemas.microsoft.com/office/drawing/2014/chart" uri="{C3380CC4-5D6E-409C-BE32-E72D297353CC}">
              <c16:uniqueId val="{00000000-B296-4FC0-B46C-5C870E4939A0}"/>
            </c:ext>
          </c:extLst>
        </c:ser>
        <c:ser>
          <c:idx val="1"/>
          <c:order val="1"/>
          <c:tx>
            <c:strRef>
              <c:f>'1.2.2.4 G11'!$F$3</c:f>
              <c:strCache>
                <c:ptCount val="1"/>
                <c:pt idx="0">
                  <c:v>Extremadura</c:v>
                </c:pt>
              </c:strCache>
            </c:strRef>
          </c:tx>
          <c:spPr>
            <a:solidFill>
              <a:srgbClr val="83082A"/>
            </a:solidFill>
            <a:ln>
              <a:noFill/>
            </a:ln>
            <a:effectLst/>
          </c:spPr>
          <c:invertIfNegative val="0"/>
          <c:dLbls>
            <c:dLbl>
              <c:idx val="6"/>
              <c:layout>
                <c:manualLayout>
                  <c:x val="2.4223420041731172E-3"/>
                  <c:y val="7.933798640812364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96-4FC0-B46C-5C870E4939A0}"/>
                </c:ext>
              </c:extLst>
            </c:dLbl>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'1.2.2.4 G11'!$D$4:$D$10</c:f>
              <c:strCache>
                <c:ptCount val="7"/>
                <c:pt idx="0">
                  <c:v>Agricultura, ganadería, silvicultura, pesca</c:v>
                </c:pt>
                <c:pt idx="1">
                  <c:v>Industrias, suministros y maquinaria</c:v>
                </c:pt>
                <c:pt idx="2">
                  <c:v>Construcción</c:v>
                </c:pt>
                <c:pt idx="3">
                  <c:v>Comercio, hostelería, transporte y comunicación</c:v>
                </c:pt>
                <c:pt idx="4">
                  <c:v>Act. financieras, seguros, act. inmobiliarias</c:v>
                </c:pt>
                <c:pt idx="5">
                  <c:v>Adm. pública, educación y sanidad</c:v>
                </c:pt>
                <c:pt idx="6">
                  <c:v>Otros servicios</c:v>
                </c:pt>
              </c:strCache>
            </c:strRef>
          </c:cat>
          <c:val>
            <c:numRef>
              <c:f>'1.2.2.4 G11'!$F$4:$F$10</c:f>
              <c:numCache>
                <c:formatCode>#,##0.0</c:formatCode>
                <c:ptCount val="7"/>
                <c:pt idx="0">
                  <c:v>22.270423285105519</c:v>
                </c:pt>
                <c:pt idx="1">
                  <c:v>8.1375714551311269</c:v>
                </c:pt>
                <c:pt idx="2">
                  <c:v>11.575075439892462</c:v>
                </c:pt>
                <c:pt idx="3">
                  <c:v>35.959952501471172</c:v>
                </c:pt>
                <c:pt idx="4">
                  <c:v>9.1746812703413916</c:v>
                </c:pt>
                <c:pt idx="5">
                  <c:v>7.4031384649102829</c:v>
                </c:pt>
                <c:pt idx="6">
                  <c:v>5.4791575831480506</c:v>
                </c:pt>
              </c:numCache>
            </c:numRef>
          </c:val>
          <c:extLst>
            <c:ext xmlns:c16="http://schemas.microsoft.com/office/drawing/2014/chart" uri="{C3380CC4-5D6E-409C-BE32-E72D297353CC}">
              <c16:uniqueId val="{00000001-B296-4FC0-B46C-5C870E4939A0}"/>
            </c:ext>
          </c:extLst>
        </c:ser>
        <c:dLbls>
          <c:dLblPos val="outEnd"/>
          <c:showLegendKey val="0"/>
          <c:showVal val="1"/>
          <c:showCatName val="0"/>
          <c:showSerName val="0"/>
          <c:showPercent val="0"/>
          <c:showBubbleSize val="0"/>
        </c:dLbls>
        <c:gapWidth val="50"/>
        <c:axId val="909075711"/>
        <c:axId val="909050271"/>
      </c:barChart>
      <c:catAx>
        <c:axId val="909075711"/>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909050271"/>
        <c:crosses val="autoZero"/>
        <c:auto val="1"/>
        <c:lblAlgn val="ctr"/>
        <c:lblOffset val="100"/>
        <c:noMultiLvlLbl val="0"/>
      </c:catAx>
      <c:valAx>
        <c:axId val="9090502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9090757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941316297726933"/>
          <c:y val="3.5163258535612571E-2"/>
          <c:w val="0.84446524373132603"/>
          <c:h val="0.83697409278725554"/>
        </c:manualLayout>
      </c:layout>
      <c:barChart>
        <c:barDir val="bar"/>
        <c:grouping val="clustered"/>
        <c:varyColors val="0"/>
        <c:ser>
          <c:idx val="1"/>
          <c:order val="0"/>
          <c:tx>
            <c:strRef>
              <c:f>'4.3.2 G55'!$F$22</c:f>
              <c:strCache>
                <c:ptCount val="1"/>
                <c:pt idx="0">
                  <c:v>Tratados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2"/>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'4.3.2 G55'!$D$23:$E$38</c:f>
              <c:multiLvlStrCache>
                <c:ptCount val="16"/>
                <c:lvl>
                  <c:pt idx="0">
                    <c:v>Cont. indefinido</c:v>
                  </c:pt>
                  <c:pt idx="1">
                    <c:v>Jorn. completa</c:v>
                  </c:pt>
                  <c:pt idx="2">
                    <c:v>Indefinido + completa</c:v>
                  </c:pt>
                  <c:pt idx="3">
                    <c:v>Autónomos</c:v>
                  </c:pt>
                  <c:pt idx="4">
                    <c:v>Cont. indefinido</c:v>
                  </c:pt>
                  <c:pt idx="5">
                    <c:v>Jorn. completa</c:v>
                  </c:pt>
                  <c:pt idx="6">
                    <c:v>Indefinido + completa</c:v>
                  </c:pt>
                  <c:pt idx="7">
                    <c:v>Autónomos</c:v>
                  </c:pt>
                  <c:pt idx="8">
                    <c:v>Cont. indefinido</c:v>
                  </c:pt>
                  <c:pt idx="9">
                    <c:v>Jorn. completa</c:v>
                  </c:pt>
                  <c:pt idx="10">
                    <c:v>Indefinido + completa</c:v>
                  </c:pt>
                  <c:pt idx="11">
                    <c:v>Autónomos</c:v>
                  </c:pt>
                  <c:pt idx="12">
                    <c:v>Cont. indefinido</c:v>
                  </c:pt>
                  <c:pt idx="13">
                    <c:v>Jorn. completa</c:v>
                  </c:pt>
                  <c:pt idx="14">
                    <c:v>Indefinido + completa</c:v>
                  </c:pt>
                  <c:pt idx="15">
                    <c:v>Autónomos</c:v>
                  </c:pt>
                </c:lvl>
                <c:lvl>
                  <c:pt idx="0">
                    <c:v>6m</c:v>
                  </c:pt>
                  <c:pt idx="4">
                    <c:v>12m</c:v>
                  </c:pt>
                  <c:pt idx="8">
                    <c:v>24m</c:v>
                  </c:pt>
                  <c:pt idx="12">
                    <c:v>36m</c:v>
                  </c:pt>
                </c:lvl>
              </c:multiLvlStrCache>
            </c:multiLvlStrRef>
          </c:cat>
          <c:val>
            <c:numRef>
              <c:f>'4.3.2 G55'!$F$23:$F$38</c:f>
              <c:numCache>
                <c:formatCode>#,##0.0</c:formatCode>
                <c:ptCount val="16"/>
                <c:pt idx="0">
                  <c:v>15.254237174987793</c:v>
                </c:pt>
                <c:pt idx="1">
                  <c:v>83.898307800292969</c:v>
                </c:pt>
                <c:pt idx="2">
                  <c:v>13.953489303588867</c:v>
                </c:pt>
                <c:pt idx="3">
                  <c:v>10.077519416809082</c:v>
                </c:pt>
                <c:pt idx="4">
                  <c:v>20.547945022583008</c:v>
                </c:pt>
                <c:pt idx="5">
                  <c:v>89.726028442382813</c:v>
                </c:pt>
                <c:pt idx="6">
                  <c:v>17.682926177978516</c:v>
                </c:pt>
                <c:pt idx="7">
                  <c:v>9.1463413238525391</c:v>
                </c:pt>
                <c:pt idx="8">
                  <c:v>40</c:v>
                </c:pt>
                <c:pt idx="9">
                  <c:v>90.967742919921875</c:v>
                </c:pt>
                <c:pt idx="10">
                  <c:v>33.333335876464844</c:v>
                </c:pt>
                <c:pt idx="11">
                  <c:v>9.0395479202270508</c:v>
                </c:pt>
                <c:pt idx="12">
                  <c:v>54.651165008544922</c:v>
                </c:pt>
                <c:pt idx="13">
                  <c:v>87.209304809570313</c:v>
                </c:pt>
                <c:pt idx="14">
                  <c:v>41.904762268066406</c:v>
                </c:pt>
                <c:pt idx="15">
                  <c:v>14.285715103149414</c:v>
                </c:pt>
              </c:numCache>
            </c:numRef>
          </c:val>
          <c:extLst>
            <c:ext xmlns:c16="http://schemas.microsoft.com/office/drawing/2014/chart" uri="{C3380CC4-5D6E-409C-BE32-E72D297353CC}">
              <c16:uniqueId val="{00000000-BB54-8543-818A-2FF6CC7C5013}"/>
            </c:ext>
          </c:extLst>
        </c:ser>
        <c:ser>
          <c:idx val="0"/>
          <c:order val="1"/>
          <c:tx>
            <c:strRef>
              <c:f>'4.3.2 G55'!$G$22</c:f>
              <c:strCache>
                <c:ptCount val="1"/>
                <c:pt idx="0">
                  <c:v>Controles</c:v>
                </c:pt>
              </c:strCache>
            </c:strRef>
          </c:tx>
          <c:spPr>
            <a:solidFill>
              <a:sysClr val="window" lastClr="FFFFFF">
                <a:lumMod val="85000"/>
              </a:sys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lumMod val="65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'4.3.2 G55'!$D$23:$E$38</c:f>
              <c:multiLvlStrCache>
                <c:ptCount val="16"/>
                <c:lvl>
                  <c:pt idx="0">
                    <c:v>Cont. indefinido</c:v>
                  </c:pt>
                  <c:pt idx="1">
                    <c:v>Jorn. completa</c:v>
                  </c:pt>
                  <c:pt idx="2">
                    <c:v>Indefinido + completa</c:v>
                  </c:pt>
                  <c:pt idx="3">
                    <c:v>Autónomos</c:v>
                  </c:pt>
                  <c:pt idx="4">
                    <c:v>Cont. indefinido</c:v>
                  </c:pt>
                  <c:pt idx="5">
                    <c:v>Jorn. completa</c:v>
                  </c:pt>
                  <c:pt idx="6">
                    <c:v>Indefinido + completa</c:v>
                  </c:pt>
                  <c:pt idx="7">
                    <c:v>Autónomos</c:v>
                  </c:pt>
                  <c:pt idx="8">
                    <c:v>Cont. indefinido</c:v>
                  </c:pt>
                  <c:pt idx="9">
                    <c:v>Jorn. completa</c:v>
                  </c:pt>
                  <c:pt idx="10">
                    <c:v>Indefinido + completa</c:v>
                  </c:pt>
                  <c:pt idx="11">
                    <c:v>Autónomos</c:v>
                  </c:pt>
                  <c:pt idx="12">
                    <c:v>Cont. indefinido</c:v>
                  </c:pt>
                  <c:pt idx="13">
                    <c:v>Jorn. completa</c:v>
                  </c:pt>
                  <c:pt idx="14">
                    <c:v>Indefinido + completa</c:v>
                  </c:pt>
                  <c:pt idx="15">
                    <c:v>Autónomos</c:v>
                  </c:pt>
                </c:lvl>
                <c:lvl>
                  <c:pt idx="0">
                    <c:v>6m</c:v>
                  </c:pt>
                  <c:pt idx="4">
                    <c:v>12m</c:v>
                  </c:pt>
                  <c:pt idx="8">
                    <c:v>24m</c:v>
                  </c:pt>
                  <c:pt idx="12">
                    <c:v>36m</c:v>
                  </c:pt>
                </c:lvl>
              </c:multiLvlStrCache>
            </c:multiLvlStrRef>
          </c:cat>
          <c:val>
            <c:numRef>
              <c:f>'4.3.2 G55'!$G$23:$G$38</c:f>
              <c:numCache>
                <c:formatCode>#,##0.0</c:formatCode>
                <c:ptCount val="16"/>
                <c:pt idx="0">
                  <c:v>18.867404937744141</c:v>
                </c:pt>
                <c:pt idx="1">
                  <c:v>66.060348510742188</c:v>
                </c:pt>
                <c:pt idx="2">
                  <c:v>10.616635322570801</c:v>
                </c:pt>
                <c:pt idx="3">
                  <c:v>9.3006114959716797</c:v>
                </c:pt>
                <c:pt idx="4">
                  <c:v>20.641809463500977</c:v>
                </c:pt>
                <c:pt idx="5">
                  <c:v>70.759544372558594</c:v>
                </c:pt>
                <c:pt idx="6">
                  <c:v>11.94145393371582</c:v>
                </c:pt>
                <c:pt idx="7">
                  <c:v>9.0769453048706055</c:v>
                </c:pt>
                <c:pt idx="8">
                  <c:v>28.965354919433594</c:v>
                </c:pt>
                <c:pt idx="9">
                  <c:v>71.988250732421875</c:v>
                </c:pt>
                <c:pt idx="10">
                  <c:v>17.567129135131836</c:v>
                </c:pt>
                <c:pt idx="11">
                  <c:v>9.5102453231811523</c:v>
                </c:pt>
                <c:pt idx="12">
                  <c:v>36.602561950683594</c:v>
                </c:pt>
                <c:pt idx="13">
                  <c:v>73.483078002929688</c:v>
                </c:pt>
                <c:pt idx="14">
                  <c:v>19.82685661315918</c:v>
                </c:pt>
                <c:pt idx="15">
                  <c:v>9.6311769485473633</c:v>
                </c:pt>
              </c:numCache>
            </c:numRef>
          </c:val>
          <c:extLst>
            <c:ext xmlns:c16="http://schemas.microsoft.com/office/drawing/2014/chart" uri="{C3380CC4-5D6E-409C-BE32-E72D297353CC}">
              <c16:uniqueId val="{00000001-BB54-8543-818A-2FF6CC7C5013}"/>
            </c:ext>
          </c:extLst>
        </c:ser>
        <c:dLbls>
          <c:showLegendKey val="0"/>
          <c:showVal val="0"/>
          <c:showCatName val="0"/>
          <c:showSerName val="0"/>
          <c:showPercent val="0"/>
          <c:showBubbleSize val="0"/>
        </c:dLbls>
        <c:gapWidth val="50"/>
        <c:axId val="329938191"/>
        <c:axId val="329938607"/>
      </c:barChart>
      <c:catAx>
        <c:axId val="329938191"/>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valAx>
      <c:spPr>
        <a:noFill/>
        <a:ln>
          <a:noFill/>
        </a:ln>
        <a:effectLst/>
      </c:spPr>
    </c:plotArea>
    <c:legend>
      <c:legendPos val="b"/>
      <c:layout>
        <c:manualLayout>
          <c:xMode val="edge"/>
          <c:yMode val="edge"/>
          <c:x val="7.8637566137566173E-2"/>
          <c:y val="0.9286699074074074"/>
          <c:w val="0.81805324074074071"/>
          <c:h val="6.1469640547214925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941316297726933"/>
          <c:y val="5.1713551050951448E-2"/>
          <c:w val="0.84446524373132603"/>
          <c:h val="0.76197222222222227"/>
        </c:manualLayout>
      </c:layout>
      <c:barChart>
        <c:barDir val="col"/>
        <c:grouping val="clustered"/>
        <c:varyColors val="0"/>
        <c:ser>
          <c:idx val="1"/>
          <c:order val="0"/>
          <c:tx>
            <c:strRef>
              <c:f>'4.3.2 G55'!$E$49</c:f>
              <c:strCache>
                <c:ptCount val="1"/>
                <c:pt idx="0">
                  <c:v>Tratados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430416"/>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'4.3.2 G55'!$D$50:$D$55</c:f>
              <c:strCache>
                <c:ptCount val="6"/>
                <c:pt idx="0">
                  <c:v>1m</c:v>
                </c:pt>
                <c:pt idx="1">
                  <c:v>3m</c:v>
                </c:pt>
                <c:pt idx="2">
                  <c:v>6m</c:v>
                </c:pt>
                <c:pt idx="3">
                  <c:v>12m</c:v>
                </c:pt>
                <c:pt idx="4">
                  <c:v>24m</c:v>
                </c:pt>
                <c:pt idx="5">
                  <c:v>36m</c:v>
                </c:pt>
              </c:strCache>
            </c:strRef>
          </c:cat>
          <c:val>
            <c:numRef>
              <c:f>'4.3.2 G55'!$E$50:$E$55</c:f>
              <c:numCache>
                <c:formatCode>#,##0.0</c:formatCode>
                <c:ptCount val="6"/>
                <c:pt idx="0">
                  <c:v>90.721649169921875</c:v>
                </c:pt>
                <c:pt idx="1">
                  <c:v>88.235298156738281</c:v>
                </c:pt>
                <c:pt idx="2">
                  <c:v>86.821708679199219</c:v>
                </c:pt>
                <c:pt idx="3">
                  <c:v>85.365852355957031</c:v>
                </c:pt>
                <c:pt idx="4">
                  <c:v>80.225982666015625</c:v>
                </c:pt>
                <c:pt idx="5">
                  <c:v>76.190475463867188</c:v>
                </c:pt>
              </c:numCache>
            </c:numRef>
          </c:val>
          <c:extLst>
            <c:ext xmlns:c16="http://schemas.microsoft.com/office/drawing/2014/chart" uri="{C3380CC4-5D6E-409C-BE32-E72D297353CC}">
              <c16:uniqueId val="{00000000-AC66-8F46-8883-B8E7D1CABD34}"/>
            </c:ext>
          </c:extLst>
        </c:ser>
        <c:ser>
          <c:idx val="0"/>
          <c:order val="1"/>
          <c:tx>
            <c:strRef>
              <c:f>'4.3.2 G55'!$F$49</c:f>
              <c:strCache>
                <c:ptCount val="1"/>
                <c:pt idx="0">
                  <c:v>Controles</c:v>
                </c:pt>
              </c:strCache>
            </c:strRef>
          </c:tx>
          <c:spPr>
            <a:solidFill>
              <a:srgbClr val="D9D9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A6A6A6"/>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'4.3.2 G55'!$D$50:$D$55</c:f>
              <c:strCache>
                <c:ptCount val="6"/>
                <c:pt idx="0">
                  <c:v>1m</c:v>
                </c:pt>
                <c:pt idx="1">
                  <c:v>3m</c:v>
                </c:pt>
                <c:pt idx="2">
                  <c:v>6m</c:v>
                </c:pt>
                <c:pt idx="3">
                  <c:v>12m</c:v>
                </c:pt>
                <c:pt idx="4">
                  <c:v>24m</c:v>
                </c:pt>
                <c:pt idx="5">
                  <c:v>36m</c:v>
                </c:pt>
              </c:strCache>
            </c:strRef>
          </c:cat>
          <c:val>
            <c:numRef>
              <c:f>'4.3.2 G55'!$F$50:$F$55</c:f>
              <c:numCache>
                <c:formatCode>#,##0.0</c:formatCode>
                <c:ptCount val="6"/>
                <c:pt idx="0">
                  <c:v>78.271354675292969</c:v>
                </c:pt>
                <c:pt idx="1">
                  <c:v>79.055274963378906</c:v>
                </c:pt>
                <c:pt idx="2">
                  <c:v>77.018478393554688</c:v>
                </c:pt>
                <c:pt idx="3">
                  <c:v>76.606193542480469</c:v>
                </c:pt>
                <c:pt idx="4">
                  <c:v>75.966934204101563</c:v>
                </c:pt>
                <c:pt idx="5">
                  <c:v>75.898941040039063</c:v>
                </c:pt>
              </c:numCache>
            </c:numRef>
          </c:val>
          <c:extLst>
            <c:ext xmlns:c16="http://schemas.microsoft.com/office/drawing/2014/chart" uri="{C3380CC4-5D6E-409C-BE32-E72D297353CC}">
              <c16:uniqueId val="{00000001-AC66-8F46-8883-B8E7D1CABD34}"/>
            </c:ext>
          </c:extLst>
        </c:ser>
        <c:dLbls>
          <c:showLegendKey val="0"/>
          <c:showVal val="0"/>
          <c:showCatName val="0"/>
          <c:showSerName val="0"/>
          <c:showPercent val="0"/>
          <c:showBubbleSize val="0"/>
        </c:dLbls>
        <c:gapWidth val="50"/>
        <c:axId val="329938191"/>
        <c:axId val="329938607"/>
      </c:barChart>
      <c:catAx>
        <c:axId val="32993819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valAx>
      <c:spPr>
        <a:noFill/>
        <a:ln>
          <a:noFill/>
        </a:ln>
        <a:effectLst/>
      </c:spPr>
    </c:plotArea>
    <c:legend>
      <c:legendPos val="b"/>
      <c:layout>
        <c:manualLayout>
          <c:xMode val="edge"/>
          <c:yMode val="edge"/>
          <c:x val="0.12903439153439156"/>
          <c:y val="0.9286699074074074"/>
          <c:w val="0.75872982804232803"/>
          <c:h val="5.737361111111110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8021515960375834E-2"/>
          <c:y val="5.1713551050951448E-2"/>
          <c:w val="0.87585684698983357"/>
          <c:h val="0.82536530557883703"/>
        </c:manualLayout>
      </c:layout>
      <c:lineChart>
        <c:grouping val="standard"/>
        <c:varyColors val="0"/>
        <c:ser>
          <c:idx val="1"/>
          <c:order val="0"/>
          <c:spPr>
            <a:ln w="25400" cap="rnd">
              <a:noFill/>
              <a:round/>
            </a:ln>
            <a:effectLst/>
          </c:spPr>
          <c:marker>
            <c:symbol val="square"/>
            <c:size val="3"/>
            <c:spPr>
              <a:solidFill>
                <a:schemeClr val="accent2"/>
              </a:solidFill>
              <a:ln w="9525">
                <a:noFill/>
              </a:ln>
              <a:effectLst/>
            </c:spPr>
          </c:marker>
          <c:errBars>
            <c:errDir val="y"/>
            <c:errBarType val="both"/>
            <c:errValType val="cust"/>
            <c:noEndCap val="0"/>
            <c:plus>
              <c:numRef>
                <c:f>'4.3.3 G56'!$H$6:$H$66</c:f>
                <c:numCache>
                  <c:formatCode>General</c:formatCode>
                  <c:ptCount val="61"/>
                  <c:pt idx="0">
                    <c:v>0</c:v>
                  </c:pt>
                  <c:pt idx="1">
                    <c:v>3.3320000000000003</c:v>
                  </c:pt>
                  <c:pt idx="2">
                    <c:v>3.1360000000000001</c:v>
                  </c:pt>
                  <c:pt idx="3">
                    <c:v>3.7239999999999998</c:v>
                  </c:pt>
                  <c:pt idx="4">
                    <c:v>4.1159999999999997</c:v>
                  </c:pt>
                  <c:pt idx="5">
                    <c:v>4.7039999999999997</c:v>
                  </c:pt>
                  <c:pt idx="6">
                    <c:v>5.2919999999999998</c:v>
                  </c:pt>
                  <c:pt idx="7">
                    <c:v>5.88</c:v>
                  </c:pt>
                  <c:pt idx="8">
                    <c:v>6.0759999999999996</c:v>
                  </c:pt>
                  <c:pt idx="9">
                    <c:v>5.88</c:v>
                  </c:pt>
                  <c:pt idx="10">
                    <c:v>5.4880000000000004</c:v>
                  </c:pt>
                  <c:pt idx="11">
                    <c:v>6.0759999999999996</c:v>
                  </c:pt>
                  <c:pt idx="12">
                    <c:v>6.468</c:v>
                  </c:pt>
                  <c:pt idx="13">
                    <c:v>6.2720000000000002</c:v>
                  </c:pt>
                  <c:pt idx="14">
                    <c:v>6.2720000000000002</c:v>
                  </c:pt>
                  <c:pt idx="15">
                    <c:v>6.6640000000000006</c:v>
                  </c:pt>
                  <c:pt idx="16">
                    <c:v>6.86</c:v>
                  </c:pt>
                  <c:pt idx="17">
                    <c:v>6.6640000000000006</c:v>
                  </c:pt>
                  <c:pt idx="18">
                    <c:v>7.0559999999999992</c:v>
                  </c:pt>
                  <c:pt idx="19">
                    <c:v>7.4479999999999995</c:v>
                  </c:pt>
                  <c:pt idx="20">
                    <c:v>7.4479999999999995</c:v>
                  </c:pt>
                  <c:pt idx="21">
                    <c:v>7.4479999999999995</c:v>
                  </c:pt>
                  <c:pt idx="22">
                    <c:v>7.4479999999999995</c:v>
                  </c:pt>
                  <c:pt idx="23">
                    <c:v>7.4479999999999995</c:v>
                  </c:pt>
                  <c:pt idx="25">
                    <c:v>8.0360000000000014</c:v>
                  </c:pt>
                  <c:pt idx="26">
                    <c:v>8.2319999999999993</c:v>
                  </c:pt>
                  <c:pt idx="27">
                    <c:v>8.2319999999999993</c:v>
                  </c:pt>
                  <c:pt idx="28">
                    <c:v>8.2319999999999993</c:v>
                  </c:pt>
                  <c:pt idx="29">
                    <c:v>8.2319999999999993</c:v>
                  </c:pt>
                  <c:pt idx="30">
                    <c:v>8.0360000000000014</c:v>
                  </c:pt>
                  <c:pt idx="31">
                    <c:v>8.0360000000000014</c:v>
                  </c:pt>
                  <c:pt idx="32">
                    <c:v>8.0360000000000014</c:v>
                  </c:pt>
                  <c:pt idx="33">
                    <c:v>8.0360000000000014</c:v>
                  </c:pt>
                  <c:pt idx="34">
                    <c:v>7.84</c:v>
                  </c:pt>
                  <c:pt idx="35">
                    <c:v>7.84</c:v>
                  </c:pt>
                  <c:pt idx="36">
                    <c:v>7.6440000000000001</c:v>
                  </c:pt>
                  <c:pt idx="37">
                    <c:v>7.2519999999999998</c:v>
                  </c:pt>
                  <c:pt idx="38">
                    <c:v>7.4479999999999995</c:v>
                  </c:pt>
                  <c:pt idx="39">
                    <c:v>7.4479999999999995</c:v>
                  </c:pt>
                  <c:pt idx="40">
                    <c:v>7.4479999999999995</c:v>
                  </c:pt>
                  <c:pt idx="41">
                    <c:v>7.4479999999999995</c:v>
                  </c:pt>
                  <c:pt idx="42">
                    <c:v>7.6440000000000001</c:v>
                  </c:pt>
                  <c:pt idx="43">
                    <c:v>7.6440000000000001</c:v>
                  </c:pt>
                  <c:pt idx="44">
                    <c:v>7.4479999999999995</c:v>
                  </c:pt>
                  <c:pt idx="45">
                    <c:v>7.4479999999999995</c:v>
                  </c:pt>
                  <c:pt idx="46">
                    <c:v>7.4479999999999995</c:v>
                  </c:pt>
                  <c:pt idx="47">
                    <c:v>7.2519999999999998</c:v>
                  </c:pt>
                  <c:pt idx="48">
                    <c:v>7.2519999999999998</c:v>
                  </c:pt>
                  <c:pt idx="49">
                    <c:v>7.2519999999999998</c:v>
                  </c:pt>
                  <c:pt idx="50">
                    <c:v>7.4479999999999995</c:v>
                  </c:pt>
                  <c:pt idx="51">
                    <c:v>7.0559999999999992</c:v>
                  </c:pt>
                  <c:pt idx="52">
                    <c:v>7.0559999999999992</c:v>
                  </c:pt>
                  <c:pt idx="53">
                    <c:v>7.0559999999999992</c:v>
                  </c:pt>
                  <c:pt idx="54">
                    <c:v>6.86</c:v>
                  </c:pt>
                  <c:pt idx="55">
                    <c:v>6.6640000000000006</c:v>
                  </c:pt>
                  <c:pt idx="56">
                    <c:v>6.6640000000000006</c:v>
                  </c:pt>
                  <c:pt idx="57">
                    <c:v>6.6640000000000006</c:v>
                  </c:pt>
                  <c:pt idx="58">
                    <c:v>7.4479999999999995</c:v>
                  </c:pt>
                  <c:pt idx="59">
                    <c:v>7.84</c:v>
                  </c:pt>
                  <c:pt idx="60">
                    <c:v>7.84</c:v>
                  </c:pt>
                </c:numCache>
              </c:numRef>
            </c:plus>
            <c:minus>
              <c:numRef>
                <c:f>'4.3.3 G56'!$H$6:$H$66</c:f>
                <c:numCache>
                  <c:formatCode>General</c:formatCode>
                  <c:ptCount val="61"/>
                  <c:pt idx="0">
                    <c:v>0</c:v>
                  </c:pt>
                  <c:pt idx="1">
                    <c:v>3.3320000000000003</c:v>
                  </c:pt>
                  <c:pt idx="2">
                    <c:v>3.1360000000000001</c:v>
                  </c:pt>
                  <c:pt idx="3">
                    <c:v>3.7239999999999998</c:v>
                  </c:pt>
                  <c:pt idx="4">
                    <c:v>4.1159999999999997</c:v>
                  </c:pt>
                  <c:pt idx="5">
                    <c:v>4.7039999999999997</c:v>
                  </c:pt>
                  <c:pt idx="6">
                    <c:v>5.2919999999999998</c:v>
                  </c:pt>
                  <c:pt idx="7">
                    <c:v>5.88</c:v>
                  </c:pt>
                  <c:pt idx="8">
                    <c:v>6.0759999999999996</c:v>
                  </c:pt>
                  <c:pt idx="9">
                    <c:v>5.88</c:v>
                  </c:pt>
                  <c:pt idx="10">
                    <c:v>5.4880000000000004</c:v>
                  </c:pt>
                  <c:pt idx="11">
                    <c:v>6.0759999999999996</c:v>
                  </c:pt>
                  <c:pt idx="12">
                    <c:v>6.468</c:v>
                  </c:pt>
                  <c:pt idx="13">
                    <c:v>6.2720000000000002</c:v>
                  </c:pt>
                  <c:pt idx="14">
                    <c:v>6.2720000000000002</c:v>
                  </c:pt>
                  <c:pt idx="15">
                    <c:v>6.6640000000000006</c:v>
                  </c:pt>
                  <c:pt idx="16">
                    <c:v>6.86</c:v>
                  </c:pt>
                  <c:pt idx="17">
                    <c:v>6.6640000000000006</c:v>
                  </c:pt>
                  <c:pt idx="18">
                    <c:v>7.0559999999999992</c:v>
                  </c:pt>
                  <c:pt idx="19">
                    <c:v>7.4479999999999995</c:v>
                  </c:pt>
                  <c:pt idx="20">
                    <c:v>7.4479999999999995</c:v>
                  </c:pt>
                  <c:pt idx="21">
                    <c:v>7.4479999999999995</c:v>
                  </c:pt>
                  <c:pt idx="22">
                    <c:v>7.4479999999999995</c:v>
                  </c:pt>
                  <c:pt idx="23">
                    <c:v>7.4479999999999995</c:v>
                  </c:pt>
                  <c:pt idx="25">
                    <c:v>8.0360000000000014</c:v>
                  </c:pt>
                  <c:pt idx="26">
                    <c:v>8.2319999999999993</c:v>
                  </c:pt>
                  <c:pt idx="27">
                    <c:v>8.2319999999999993</c:v>
                  </c:pt>
                  <c:pt idx="28">
                    <c:v>8.2319999999999993</c:v>
                  </c:pt>
                  <c:pt idx="29">
                    <c:v>8.2319999999999993</c:v>
                  </c:pt>
                  <c:pt idx="30">
                    <c:v>8.0360000000000014</c:v>
                  </c:pt>
                  <c:pt idx="31">
                    <c:v>8.0360000000000014</c:v>
                  </c:pt>
                  <c:pt idx="32">
                    <c:v>8.0360000000000014</c:v>
                  </c:pt>
                  <c:pt idx="33">
                    <c:v>8.0360000000000014</c:v>
                  </c:pt>
                  <c:pt idx="34">
                    <c:v>7.84</c:v>
                  </c:pt>
                  <c:pt idx="35">
                    <c:v>7.84</c:v>
                  </c:pt>
                  <c:pt idx="36">
                    <c:v>7.6440000000000001</c:v>
                  </c:pt>
                  <c:pt idx="37">
                    <c:v>7.2519999999999998</c:v>
                  </c:pt>
                  <c:pt idx="38">
                    <c:v>7.4479999999999995</c:v>
                  </c:pt>
                  <c:pt idx="39">
                    <c:v>7.4479999999999995</c:v>
                  </c:pt>
                  <c:pt idx="40">
                    <c:v>7.4479999999999995</c:v>
                  </c:pt>
                  <c:pt idx="41">
                    <c:v>7.4479999999999995</c:v>
                  </c:pt>
                  <c:pt idx="42">
                    <c:v>7.6440000000000001</c:v>
                  </c:pt>
                  <c:pt idx="43">
                    <c:v>7.6440000000000001</c:v>
                  </c:pt>
                  <c:pt idx="44">
                    <c:v>7.4479999999999995</c:v>
                  </c:pt>
                  <c:pt idx="45">
                    <c:v>7.4479999999999995</c:v>
                  </c:pt>
                  <c:pt idx="46">
                    <c:v>7.4479999999999995</c:v>
                  </c:pt>
                  <c:pt idx="47">
                    <c:v>7.2519999999999998</c:v>
                  </c:pt>
                  <c:pt idx="48">
                    <c:v>7.2519999999999998</c:v>
                  </c:pt>
                  <c:pt idx="49">
                    <c:v>7.2519999999999998</c:v>
                  </c:pt>
                  <c:pt idx="50">
                    <c:v>7.4479999999999995</c:v>
                  </c:pt>
                  <c:pt idx="51">
                    <c:v>7.0559999999999992</c:v>
                  </c:pt>
                  <c:pt idx="52">
                    <c:v>7.0559999999999992</c:v>
                  </c:pt>
                  <c:pt idx="53">
                    <c:v>7.0559999999999992</c:v>
                  </c:pt>
                  <c:pt idx="54">
                    <c:v>6.86</c:v>
                  </c:pt>
                  <c:pt idx="55">
                    <c:v>6.6640000000000006</c:v>
                  </c:pt>
                  <c:pt idx="56">
                    <c:v>6.6640000000000006</c:v>
                  </c:pt>
                  <c:pt idx="57">
                    <c:v>6.6640000000000006</c:v>
                  </c:pt>
                  <c:pt idx="58">
                    <c:v>7.4479999999999995</c:v>
                  </c:pt>
                  <c:pt idx="59">
                    <c:v>7.84</c:v>
                  </c:pt>
                  <c:pt idx="60">
                    <c:v>7.84</c:v>
                  </c:pt>
                </c:numCache>
              </c:numRef>
            </c:minus>
            <c:spPr>
              <a:noFill/>
              <a:ln w="9525" cap="flat" cmpd="sng" algn="ctr">
                <a:solidFill>
                  <a:srgbClr val="430416"/>
                </a:solidFill>
                <a:round/>
              </a:ln>
              <a:effectLst/>
            </c:spPr>
          </c:errBars>
          <c:cat>
            <c:multiLvlStrRef>
              <c:f>'4.3.3 G56'!$D$6:$E$66</c:f>
              <c:multiLvlStrCache>
                <c:ptCount val="61"/>
                <c:lvl>
                  <c:pt idx="0">
                    <c:v>-24</c:v>
                  </c:pt>
                  <c:pt idx="1">
                    <c:v>-23</c:v>
                  </c:pt>
                  <c:pt idx="2">
                    <c:v>-22</c:v>
                  </c:pt>
                  <c:pt idx="3">
                    <c:v>-21</c:v>
                  </c:pt>
                  <c:pt idx="4">
                    <c:v>-20</c:v>
                  </c:pt>
                  <c:pt idx="5">
                    <c:v>-19</c:v>
                  </c:pt>
                  <c:pt idx="6">
                    <c:v>-18</c:v>
                  </c:pt>
                  <c:pt idx="7">
                    <c:v>-17</c:v>
                  </c:pt>
                  <c:pt idx="8">
                    <c:v>-16</c:v>
                  </c:pt>
                  <c:pt idx="9">
                    <c:v>-15</c:v>
                  </c:pt>
                  <c:pt idx="10">
                    <c:v>-14</c:v>
                  </c:pt>
                  <c:pt idx="11">
                    <c:v>-13</c:v>
                  </c:pt>
                  <c:pt idx="12">
                    <c:v>-12</c:v>
                  </c:pt>
                  <c:pt idx="13">
                    <c:v>-11</c:v>
                  </c:pt>
                  <c:pt idx="14">
                    <c:v>-10</c:v>
                  </c:pt>
                  <c:pt idx="15">
                    <c:v>-9</c:v>
                  </c:pt>
                  <c:pt idx="16">
                    <c:v>-8</c:v>
                  </c:pt>
                  <c:pt idx="17">
                    <c:v>-7</c:v>
                  </c:pt>
                  <c:pt idx="18">
                    <c:v>-6</c:v>
                  </c:pt>
                  <c:pt idx="19">
                    <c:v>-5</c:v>
                  </c:pt>
                  <c:pt idx="20">
                    <c:v>-4</c:v>
                  </c:pt>
                  <c:pt idx="21">
                    <c:v>-3</c:v>
                  </c:pt>
                  <c:pt idx="22">
                    <c:v>-2</c:v>
                  </c:pt>
                  <c:pt idx="23">
                    <c:v>-1</c:v>
                  </c:pt>
                  <c:pt idx="25">
                    <c:v>1</c:v>
                  </c:pt>
                  <c:pt idx="26">
                    <c:v>2</c:v>
                  </c:pt>
                  <c:pt idx="27">
                    <c:v>3</c:v>
                  </c:pt>
                  <c:pt idx="28">
                    <c:v>4</c:v>
                  </c:pt>
                  <c:pt idx="29">
                    <c:v>5</c:v>
                  </c:pt>
                  <c:pt idx="30">
                    <c:v>6</c:v>
                  </c:pt>
                  <c:pt idx="31">
                    <c:v>7</c:v>
                  </c:pt>
                  <c:pt idx="32">
                    <c:v>8</c:v>
                  </c:pt>
                  <c:pt idx="33">
                    <c:v>9</c:v>
                  </c:pt>
                  <c:pt idx="34">
                    <c:v>10</c:v>
                  </c:pt>
                  <c:pt idx="35">
                    <c:v>11</c:v>
                  </c:pt>
                  <c:pt idx="36">
                    <c:v>12</c:v>
                  </c:pt>
                  <c:pt idx="37">
                    <c:v>13</c:v>
                  </c:pt>
                  <c:pt idx="38">
                    <c:v>14</c:v>
                  </c:pt>
                  <c:pt idx="39">
                    <c:v>15</c:v>
                  </c:pt>
                  <c:pt idx="40">
                    <c:v>16</c:v>
                  </c:pt>
                  <c:pt idx="41">
                    <c:v>17</c:v>
                  </c:pt>
                  <c:pt idx="42">
                    <c:v>18</c:v>
                  </c:pt>
                  <c:pt idx="43">
                    <c:v>19</c:v>
                  </c:pt>
                  <c:pt idx="44">
                    <c:v>20</c:v>
                  </c:pt>
                  <c:pt idx="45">
                    <c:v>21</c:v>
                  </c:pt>
                  <c:pt idx="46">
                    <c:v>22</c:v>
                  </c:pt>
                  <c:pt idx="47">
                    <c:v>23</c:v>
                  </c:pt>
                  <c:pt idx="48">
                    <c:v>24</c:v>
                  </c:pt>
                  <c:pt idx="49">
                    <c:v>25</c:v>
                  </c:pt>
                  <c:pt idx="50">
                    <c:v>26</c:v>
                  </c:pt>
                  <c:pt idx="51">
                    <c:v>27</c:v>
                  </c:pt>
                  <c:pt idx="52">
                    <c:v>28</c:v>
                  </c:pt>
                  <c:pt idx="53">
                    <c:v>29</c:v>
                  </c:pt>
                  <c:pt idx="54">
                    <c:v>30</c:v>
                  </c:pt>
                  <c:pt idx="55">
                    <c:v>31</c:v>
                  </c:pt>
                  <c:pt idx="56">
                    <c:v>32</c:v>
                  </c:pt>
                  <c:pt idx="57">
                    <c:v>33</c:v>
                  </c:pt>
                  <c:pt idx="58">
                    <c:v>34</c:v>
                  </c:pt>
                  <c:pt idx="59">
                    <c:v>35</c:v>
                  </c:pt>
                  <c:pt idx="60">
                    <c:v>36</c:v>
                  </c:pt>
                </c:lvl>
                <c:lvl>
                  <c:pt idx="0">
                    <c:v>Antes del tratamiento</c:v>
                  </c:pt>
                  <c:pt idx="24">
                    <c:v>Después del tratamiento</c:v>
                  </c:pt>
                </c:lvl>
              </c:multiLvlStrCache>
            </c:multiLvlStrRef>
          </c:cat>
          <c:val>
            <c:numRef>
              <c:f>'4.3.3 G56'!$F$6:$F$66</c:f>
              <c:numCache>
                <c:formatCode>#,##0.0</c:formatCode>
                <c:ptCount val="61"/>
                <c:pt idx="0">
                  <c:v>0</c:v>
                </c:pt>
                <c:pt idx="1">
                  <c:v>-1.2</c:v>
                </c:pt>
                <c:pt idx="2">
                  <c:v>-1.4000000000000001</c:v>
                </c:pt>
                <c:pt idx="3">
                  <c:v>-0.6</c:v>
                </c:pt>
                <c:pt idx="4">
                  <c:v>0</c:v>
                </c:pt>
                <c:pt idx="5">
                  <c:v>0.1</c:v>
                </c:pt>
                <c:pt idx="6">
                  <c:v>0.8</c:v>
                </c:pt>
                <c:pt idx="7">
                  <c:v>0.8</c:v>
                </c:pt>
                <c:pt idx="8">
                  <c:v>1.4000000000000001</c:v>
                </c:pt>
                <c:pt idx="9">
                  <c:v>3.1</c:v>
                </c:pt>
                <c:pt idx="10">
                  <c:v>1.4000000000000001</c:v>
                </c:pt>
                <c:pt idx="11">
                  <c:v>2.8000000000000003</c:v>
                </c:pt>
                <c:pt idx="12">
                  <c:v>1.7000000000000002</c:v>
                </c:pt>
                <c:pt idx="13">
                  <c:v>0.89999999999999991</c:v>
                </c:pt>
                <c:pt idx="14">
                  <c:v>2.8000000000000003</c:v>
                </c:pt>
                <c:pt idx="15">
                  <c:v>4.2</c:v>
                </c:pt>
                <c:pt idx="16">
                  <c:v>2.1999999999999997</c:v>
                </c:pt>
                <c:pt idx="17">
                  <c:v>-0.6</c:v>
                </c:pt>
                <c:pt idx="18">
                  <c:v>0.5</c:v>
                </c:pt>
                <c:pt idx="19">
                  <c:v>3.1</c:v>
                </c:pt>
                <c:pt idx="20">
                  <c:v>3.2</c:v>
                </c:pt>
                <c:pt idx="21">
                  <c:v>5.8999999999999995</c:v>
                </c:pt>
                <c:pt idx="22">
                  <c:v>16.5</c:v>
                </c:pt>
                <c:pt idx="23">
                  <c:v>15.2</c:v>
                </c:pt>
                <c:pt idx="24">
                  <c:v>#N/A</c:v>
                </c:pt>
                <c:pt idx="25">
                  <c:v>-0.3</c:v>
                </c:pt>
                <c:pt idx="26">
                  <c:v>8</c:v>
                </c:pt>
                <c:pt idx="27">
                  <c:v>8.3000000000000007</c:v>
                </c:pt>
                <c:pt idx="28">
                  <c:v>8.9</c:v>
                </c:pt>
                <c:pt idx="29">
                  <c:v>11.799999999999999</c:v>
                </c:pt>
                <c:pt idx="30">
                  <c:v>10.8</c:v>
                </c:pt>
                <c:pt idx="31">
                  <c:v>10.299999999999999</c:v>
                </c:pt>
                <c:pt idx="32">
                  <c:v>11</c:v>
                </c:pt>
                <c:pt idx="33">
                  <c:v>9.8000000000000007</c:v>
                </c:pt>
                <c:pt idx="34">
                  <c:v>13</c:v>
                </c:pt>
                <c:pt idx="35">
                  <c:v>17.599999999999998</c:v>
                </c:pt>
                <c:pt idx="36">
                  <c:v>15.2</c:v>
                </c:pt>
                <c:pt idx="37">
                  <c:v>17</c:v>
                </c:pt>
                <c:pt idx="38">
                  <c:v>17.899999999999999</c:v>
                </c:pt>
                <c:pt idx="39">
                  <c:v>17.7</c:v>
                </c:pt>
                <c:pt idx="40">
                  <c:v>19.100000000000001</c:v>
                </c:pt>
                <c:pt idx="41">
                  <c:v>19.8</c:v>
                </c:pt>
                <c:pt idx="42">
                  <c:v>19.600000000000001</c:v>
                </c:pt>
                <c:pt idx="43">
                  <c:v>19.600000000000001</c:v>
                </c:pt>
                <c:pt idx="44">
                  <c:v>21.4</c:v>
                </c:pt>
                <c:pt idx="45">
                  <c:v>19.400000000000002</c:v>
                </c:pt>
                <c:pt idx="46">
                  <c:v>19.100000000000001</c:v>
                </c:pt>
                <c:pt idx="47">
                  <c:v>17.100000000000001</c:v>
                </c:pt>
                <c:pt idx="48">
                  <c:v>17.599999999999998</c:v>
                </c:pt>
                <c:pt idx="49">
                  <c:v>19.5</c:v>
                </c:pt>
                <c:pt idx="50">
                  <c:v>18.399999999999999</c:v>
                </c:pt>
                <c:pt idx="51">
                  <c:v>19</c:v>
                </c:pt>
                <c:pt idx="52">
                  <c:v>18.7</c:v>
                </c:pt>
                <c:pt idx="53">
                  <c:v>22.5</c:v>
                </c:pt>
                <c:pt idx="54">
                  <c:v>23.400000000000002</c:v>
                </c:pt>
                <c:pt idx="55">
                  <c:v>23.1</c:v>
                </c:pt>
                <c:pt idx="56">
                  <c:v>22.3</c:v>
                </c:pt>
                <c:pt idx="57">
                  <c:v>19.400000000000002</c:v>
                </c:pt>
                <c:pt idx="58">
                  <c:v>17.8</c:v>
                </c:pt>
                <c:pt idx="59">
                  <c:v>19.400000000000002</c:v>
                </c:pt>
                <c:pt idx="60">
                  <c:v>19.7</c:v>
                </c:pt>
              </c:numCache>
            </c:numRef>
          </c:val>
          <c:smooth val="0"/>
          <c:extLst>
            <c:ext xmlns:c15="http://schemas.microsoft.com/office/drawing/2012/chart" uri="{02D57815-91ED-43cb-92C2-25804820EDAC}">
              <c15:filteredSeriesTitle>
                <c15:tx>
                  <c:strRef>
                    <c:extLst>
                      <c:ext uri="{02D57815-91ED-43cb-92C2-25804820EDAC}">
                        <c15:formulaRef>
                          <c15:sqref>'[3]4.4'!#REF!</c15:sqref>
                        </c15:formulaRef>
                      </c:ext>
                    </c:extLst>
                    <c:strCache>
                      <c:ptCount val="1"/>
                      <c:pt idx="0">
                        <c:v>#¡REF!</c:v>
                      </c:pt>
                    </c:strCache>
                  </c:strRef>
                </c15:tx>
              </c15:filteredSeriesTitle>
            </c:ext>
            <c:ext xmlns:c16="http://schemas.microsoft.com/office/drawing/2014/chart" uri="{C3380CC4-5D6E-409C-BE32-E72D297353CC}">
              <c16:uniqueId val="{00000000-48A6-314B-8F66-16E4157A37E4}"/>
            </c:ext>
          </c:extLst>
        </c:ser>
        <c:dLbls>
          <c:showLegendKey val="0"/>
          <c:showVal val="0"/>
          <c:showCatName val="0"/>
          <c:showSerName val="0"/>
          <c:showPercent val="0"/>
          <c:showBubbleSize val="0"/>
        </c:dLbls>
        <c:marker val="1"/>
        <c:smooth val="0"/>
        <c:axId val="329938191"/>
        <c:axId val="329938607"/>
      </c:lineChart>
      <c:catAx>
        <c:axId val="329938191"/>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tickLblSkip val="2"/>
        <c:noMultiLvlLbl val="0"/>
      </c:catAx>
      <c:valAx>
        <c:axId val="329938607"/>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3422789055363929E-2"/>
          <c:y val="5.1713551050951448E-2"/>
          <c:w val="0.89045565159302531"/>
          <c:h val="0.87648524750544543"/>
        </c:manualLayout>
      </c:layout>
      <c:barChart>
        <c:barDir val="col"/>
        <c:grouping val="clustered"/>
        <c:varyColors val="0"/>
        <c:ser>
          <c:idx val="1"/>
          <c:order val="0"/>
          <c:tx>
            <c:strRef>
              <c:f>'4.3.3 G57'!$E$5</c:f>
              <c:strCache>
                <c:ptCount val="1"/>
                <c:pt idx="0">
                  <c:v>Tratados</c:v>
                </c:pt>
              </c:strCache>
            </c:strRef>
          </c:tx>
          <c:spPr>
            <a:solidFill>
              <a:srgbClr val="430416"/>
            </a:solidFill>
            <a:ln>
              <a:solidFill>
                <a:srgbClr val="83082A"/>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'4.3.3 G57'!$E$6</c:f>
              <c:numCache>
                <c:formatCode>#,##0.0</c:formatCode>
                <c:ptCount val="1"/>
                <c:pt idx="0">
                  <c:v>68.7</c:v>
                </c:pt>
              </c:numCache>
            </c:numRef>
          </c:val>
          <c:extLst>
            <c:ext xmlns:c15="http://schemas.microsoft.com/office/drawing/2012/chart" uri="{02D57815-91ED-43cb-92C2-25804820EDAC}">
              <c15:filteredCategoryTitle>
                <c15:cat>
                  <c:strRef>
                    <c:extLst>
                      <c:ext uri="{02D57815-91ED-43cb-92C2-25804820EDAC}">
                        <c15:formulaRef>
                          <c15:sqref>'[4]4.4'!#REF!</c15:sqref>
                        </c15:formulaRef>
                      </c:ext>
                    </c:extLst>
                    <c:strCache>
                      <c:ptCount val="1"/>
                      <c:pt idx="0">
                        <c:v>#¡REF!</c:v>
                      </c:pt>
                    </c:strCache>
                  </c:strRef>
                </c15:cat>
              </c15:filteredCategoryTitle>
            </c:ext>
            <c:ext xmlns:c16="http://schemas.microsoft.com/office/drawing/2014/chart" uri="{C3380CC4-5D6E-409C-BE32-E72D297353CC}">
              <c16:uniqueId val="{00000000-43C1-8E43-9BC7-A93B2ABDAFCC}"/>
            </c:ext>
          </c:extLst>
        </c:ser>
        <c:ser>
          <c:idx val="0"/>
          <c:order val="1"/>
          <c:tx>
            <c:strRef>
              <c:f>'4.3.3 G57'!$F$5</c:f>
              <c:strCache>
                <c:ptCount val="1"/>
                <c:pt idx="0">
                  <c:v>Controles</c:v>
                </c:pt>
              </c:strCache>
            </c:strRef>
          </c:tx>
          <c:spPr>
            <a:solidFill>
              <a:srgbClr val="D9D9D9"/>
            </a:solidFill>
            <a:ln>
              <a:solidFill>
                <a:srgbClr val="E7E6E6">
                  <a:lumMod val="90000"/>
                </a:srgb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'4.3.3 G57'!$F$6</c:f>
              <c:numCache>
                <c:formatCode>#,##0.0</c:formatCode>
                <c:ptCount val="1"/>
                <c:pt idx="0">
                  <c:v>55.400000000000006</c:v>
                </c:pt>
              </c:numCache>
            </c:numRef>
          </c:val>
          <c:extLst>
            <c:ext xmlns:c15="http://schemas.microsoft.com/office/drawing/2012/chart" uri="{02D57815-91ED-43cb-92C2-25804820EDAC}">
              <c15:filteredCategoryTitle>
                <c15:cat>
                  <c:strRef>
                    <c:extLst>
                      <c:ext uri="{02D57815-91ED-43cb-92C2-25804820EDAC}">
                        <c15:formulaRef>
                          <c15:sqref>'[4]4.4'!#REF!</c15:sqref>
                        </c15:formulaRef>
                      </c:ext>
                    </c:extLst>
                    <c:strCache>
                      <c:ptCount val="1"/>
                      <c:pt idx="0">
                        <c:v>#¡REF!</c:v>
                      </c:pt>
                    </c:strCache>
                  </c:strRef>
                </c15:cat>
              </c15:filteredCategoryTitle>
            </c:ext>
            <c:ext xmlns:c16="http://schemas.microsoft.com/office/drawing/2014/chart" uri="{C3380CC4-5D6E-409C-BE32-E72D297353CC}">
              <c16:uniqueId val="{00000001-43C1-8E43-9BC7-A93B2ABDAFCC}"/>
            </c:ext>
          </c:extLst>
        </c:ser>
        <c:dLbls>
          <c:showLegendKey val="0"/>
          <c:showVal val="0"/>
          <c:showCatName val="0"/>
          <c:showSerName val="0"/>
          <c:showPercent val="0"/>
          <c:showBubbleSize val="0"/>
        </c:dLbls>
        <c:gapWidth val="100"/>
        <c:axId val="329938191"/>
        <c:axId val="329938607"/>
      </c:barChart>
      <c:catAx>
        <c:axId val="329938191"/>
        <c:scaling>
          <c:orientation val="minMax"/>
        </c:scaling>
        <c:delete val="1"/>
        <c:axPos val="b"/>
        <c:numFmt formatCode="General" sourceLinked="1"/>
        <c:majorTickMark val="none"/>
        <c:minorTickMark val="none"/>
        <c:tickLblPos val="nextTo"/>
        <c:crossAx val="329938607"/>
        <c:crosses val="autoZero"/>
        <c:auto val="1"/>
        <c:lblAlgn val="ctr"/>
        <c:lblOffset val="100"/>
        <c:noMultiLvlLbl val="0"/>
      </c:catAx>
      <c:valAx>
        <c:axId val="329938607"/>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crossAx val="3299381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3422789055363929E-2"/>
          <c:y val="5.1713551050951448E-2"/>
          <c:w val="0.89045565159302531"/>
          <c:h val="0.87648524750544543"/>
        </c:manualLayout>
      </c:layout>
      <c:barChart>
        <c:barDir val="col"/>
        <c:grouping val="clustered"/>
        <c:varyColors val="0"/>
        <c:ser>
          <c:idx val="1"/>
          <c:order val="0"/>
          <c:tx>
            <c:strRef>
              <c:f>'4.3.3 G57'!$E$5</c:f>
              <c:strCache>
                <c:ptCount val="1"/>
                <c:pt idx="0">
                  <c:v>Tratados</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'4.3.3 G57'!$E$7</c:f>
              <c:numCache>
                <c:formatCode>#,##0.0</c:formatCode>
                <c:ptCount val="1"/>
                <c:pt idx="0">
                  <c:v>20.800999999999998</c:v>
                </c:pt>
              </c:numCache>
            </c:numRef>
          </c:val>
          <c:extLst>
            <c:ext xmlns:c15="http://schemas.microsoft.com/office/drawing/2012/chart" uri="{02D57815-91ED-43cb-92C2-25804820EDAC}">
              <c15:filteredCategoryTitle>
                <c15:cat>
                  <c:strRef>
                    <c:extLst>
                      <c:ext uri="{02D57815-91ED-43cb-92C2-25804820EDAC}">
                        <c15:formulaRef>
                          <c15:sqref>'[4]4.4'!#REF!</c15:sqref>
                        </c15:formulaRef>
                      </c:ext>
                    </c:extLst>
                    <c:strCache>
                      <c:ptCount val="1"/>
                      <c:pt idx="0">
                        <c:v>#¡REF!</c:v>
                      </c:pt>
                    </c:strCache>
                  </c:strRef>
                </c15:cat>
              </c15:filteredCategoryTitle>
            </c:ext>
            <c:ext xmlns:c16="http://schemas.microsoft.com/office/drawing/2014/chart" uri="{C3380CC4-5D6E-409C-BE32-E72D297353CC}">
              <c16:uniqueId val="{00000000-EA44-6646-A720-09A5C2828C8A}"/>
            </c:ext>
          </c:extLst>
        </c:ser>
        <c:ser>
          <c:idx val="0"/>
          <c:order val="1"/>
          <c:tx>
            <c:strRef>
              <c:f>'4.3.3 G57'!$F$5</c:f>
              <c:strCache>
                <c:ptCount val="1"/>
                <c:pt idx="0">
                  <c:v>Controles</c:v>
                </c:pt>
              </c:strCache>
            </c:strRef>
          </c:tx>
          <c:spPr>
            <a:solidFill>
              <a:srgbClr val="D9D9D9"/>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ysClr val="windowText" lastClr="000000"/>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'4.3.3 G57'!$F$7</c:f>
              <c:numCache>
                <c:formatCode>#,##0.0</c:formatCode>
                <c:ptCount val="1"/>
                <c:pt idx="0">
                  <c:v>16.760999999999999</c:v>
                </c:pt>
              </c:numCache>
            </c:numRef>
          </c:val>
          <c:extLst>
            <c:ext xmlns:c15="http://schemas.microsoft.com/office/drawing/2012/chart" uri="{02D57815-91ED-43cb-92C2-25804820EDAC}">
              <c15:filteredCategoryTitle>
                <c15:cat>
                  <c:strRef>
                    <c:extLst>
                      <c:ext uri="{02D57815-91ED-43cb-92C2-25804820EDAC}">
                        <c15:formulaRef>
                          <c15:sqref>'[4]4.4'!#REF!</c15:sqref>
                        </c15:formulaRef>
                      </c:ext>
                    </c:extLst>
                    <c:strCache>
                      <c:ptCount val="1"/>
                      <c:pt idx="0">
                        <c:v>#¡REF!</c:v>
                      </c:pt>
                    </c:strCache>
                  </c:strRef>
                </c15:cat>
              </c15:filteredCategoryTitle>
            </c:ext>
            <c:ext xmlns:c16="http://schemas.microsoft.com/office/drawing/2014/chart" uri="{C3380CC4-5D6E-409C-BE32-E72D297353CC}">
              <c16:uniqueId val="{00000001-EA44-6646-A720-09A5C2828C8A}"/>
            </c:ext>
          </c:extLst>
        </c:ser>
        <c:dLbls>
          <c:showLegendKey val="0"/>
          <c:showVal val="0"/>
          <c:showCatName val="0"/>
          <c:showSerName val="0"/>
          <c:showPercent val="0"/>
          <c:showBubbleSize val="0"/>
        </c:dLbls>
        <c:gapWidth val="100"/>
        <c:axId val="329938191"/>
        <c:axId val="329938607"/>
      </c:barChart>
      <c:catAx>
        <c:axId val="329938191"/>
        <c:scaling>
          <c:orientation val="minMax"/>
        </c:scaling>
        <c:delete val="1"/>
        <c:axPos val="b"/>
        <c:numFmt formatCode="General" sourceLinked="1"/>
        <c:majorTickMark val="none"/>
        <c:minorTickMark val="none"/>
        <c:tickLblPos val="nextTo"/>
        <c:crossAx val="329938607"/>
        <c:crosses val="autoZero"/>
        <c:auto val="1"/>
        <c:lblAlgn val="ctr"/>
        <c:lblOffset val="100"/>
        <c:noMultiLvlLbl val="0"/>
      </c:catAx>
      <c:valAx>
        <c:axId val="329938607"/>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crossAx val="3299381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3422789055363929E-2"/>
          <c:y val="5.1713551050951448E-2"/>
          <c:w val="0.89045565159302531"/>
          <c:h val="0.87648524750544543"/>
        </c:manualLayout>
      </c:layout>
      <c:barChart>
        <c:barDir val="col"/>
        <c:grouping val="clustered"/>
        <c:varyColors val="0"/>
        <c:ser>
          <c:idx val="1"/>
          <c:order val="0"/>
          <c:tx>
            <c:strRef>
              <c:f>'4.3.3 G57'!$E$5</c:f>
              <c:strCache>
                <c:ptCount val="1"/>
                <c:pt idx="0">
                  <c:v>Tratados</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'4.3.3 G57'!$E$8</c:f>
              <c:numCache>
                <c:formatCode>#,##0.0</c:formatCode>
                <c:ptCount val="1"/>
                <c:pt idx="0">
                  <c:v>4.5</c:v>
                </c:pt>
              </c:numCache>
            </c:numRef>
          </c:val>
          <c:extLst>
            <c:ext xmlns:c15="http://schemas.microsoft.com/office/drawing/2012/chart" uri="{02D57815-91ED-43cb-92C2-25804820EDAC}">
              <c15:filteredCategoryTitle>
                <c15:cat>
                  <c:strRef>
                    <c:extLst>
                      <c:ext uri="{02D57815-91ED-43cb-92C2-25804820EDAC}">
                        <c15:formulaRef>
                          <c15:sqref>'[4]4.4'!#REF!</c15:sqref>
                        </c15:formulaRef>
                      </c:ext>
                    </c:extLst>
                    <c:strCache>
                      <c:ptCount val="1"/>
                      <c:pt idx="0">
                        <c:v>#¡REF!</c:v>
                      </c:pt>
                    </c:strCache>
                  </c:strRef>
                </c15:cat>
              </c15:filteredCategoryTitle>
            </c:ext>
            <c:ext xmlns:c16="http://schemas.microsoft.com/office/drawing/2014/chart" uri="{C3380CC4-5D6E-409C-BE32-E72D297353CC}">
              <c16:uniqueId val="{00000000-7445-B740-BA4D-40703A0B1EDB}"/>
            </c:ext>
          </c:extLst>
        </c:ser>
        <c:ser>
          <c:idx val="0"/>
          <c:order val="1"/>
          <c:tx>
            <c:strRef>
              <c:f>'4.3.3 G57'!$F$5</c:f>
              <c:strCache>
                <c:ptCount val="1"/>
                <c:pt idx="0">
                  <c:v>Controles</c:v>
                </c:pt>
              </c:strCache>
            </c:strRef>
          </c:tx>
          <c:spPr>
            <a:solidFill>
              <a:srgbClr val="D9D9D9"/>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ysClr val="windowText" lastClr="000000"/>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'4.3.3 G57'!$F$8</c:f>
              <c:numCache>
                <c:formatCode>#,##0.0</c:formatCode>
                <c:ptCount val="1"/>
                <c:pt idx="0">
                  <c:v>5.8000000000000007</c:v>
                </c:pt>
              </c:numCache>
            </c:numRef>
          </c:val>
          <c:extLst>
            <c:ext xmlns:c15="http://schemas.microsoft.com/office/drawing/2012/chart" uri="{02D57815-91ED-43cb-92C2-25804820EDAC}">
              <c15:filteredCategoryTitle>
                <c15:cat>
                  <c:strRef>
                    <c:extLst>
                      <c:ext uri="{02D57815-91ED-43cb-92C2-25804820EDAC}">
                        <c15:formulaRef>
                          <c15:sqref>'[4]4.4'!#REF!</c15:sqref>
                        </c15:formulaRef>
                      </c:ext>
                    </c:extLst>
                    <c:strCache>
                      <c:ptCount val="1"/>
                      <c:pt idx="0">
                        <c:v>#¡REF!</c:v>
                      </c:pt>
                    </c:strCache>
                  </c:strRef>
                </c15:cat>
              </c15:filteredCategoryTitle>
            </c:ext>
            <c:ext xmlns:c16="http://schemas.microsoft.com/office/drawing/2014/chart" uri="{C3380CC4-5D6E-409C-BE32-E72D297353CC}">
              <c16:uniqueId val="{00000001-7445-B740-BA4D-40703A0B1EDB}"/>
            </c:ext>
          </c:extLst>
        </c:ser>
        <c:dLbls>
          <c:showLegendKey val="0"/>
          <c:showVal val="0"/>
          <c:showCatName val="0"/>
          <c:showSerName val="0"/>
          <c:showPercent val="0"/>
          <c:showBubbleSize val="0"/>
        </c:dLbls>
        <c:gapWidth val="100"/>
        <c:axId val="329938191"/>
        <c:axId val="329938607"/>
      </c:barChart>
      <c:catAx>
        <c:axId val="329938191"/>
        <c:scaling>
          <c:orientation val="minMax"/>
        </c:scaling>
        <c:delete val="1"/>
        <c:axPos val="b"/>
        <c:numFmt formatCode="General" sourceLinked="1"/>
        <c:majorTickMark val="none"/>
        <c:minorTickMark val="none"/>
        <c:tickLblPos val="nextTo"/>
        <c:crossAx val="329938607"/>
        <c:crosses val="autoZero"/>
        <c:auto val="1"/>
        <c:lblAlgn val="ctr"/>
        <c:lblOffset val="100"/>
        <c:noMultiLvlLbl val="0"/>
      </c:catAx>
      <c:valAx>
        <c:axId val="329938607"/>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crossAx val="3299381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3422789055363929E-2"/>
          <c:y val="5.1713551050951448E-2"/>
          <c:w val="0.89045565159302531"/>
          <c:h val="0.87648524750544543"/>
        </c:manualLayout>
      </c:layout>
      <c:barChart>
        <c:barDir val="col"/>
        <c:grouping val="clustered"/>
        <c:varyColors val="0"/>
        <c:ser>
          <c:idx val="1"/>
          <c:order val="0"/>
          <c:tx>
            <c:strRef>
              <c:f>'4.3.3 G57'!$E$5</c:f>
              <c:strCache>
                <c:ptCount val="1"/>
                <c:pt idx="0">
                  <c:v>Tratados</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'4.3.3 G57'!$E$9</c:f>
              <c:numCache>
                <c:formatCode>#,##0.0</c:formatCode>
                <c:ptCount val="1"/>
                <c:pt idx="0">
                  <c:v>17.5</c:v>
                </c:pt>
              </c:numCache>
            </c:numRef>
          </c:val>
          <c:extLst>
            <c:ext xmlns:c15="http://schemas.microsoft.com/office/drawing/2012/chart" uri="{02D57815-91ED-43cb-92C2-25804820EDAC}">
              <c15:filteredCategoryTitle>
                <c15:cat>
                  <c:strRef>
                    <c:extLst>
                      <c:ext uri="{02D57815-91ED-43cb-92C2-25804820EDAC}">
                        <c15:formulaRef>
                          <c15:sqref>'[4]4.4'!#REF!</c15:sqref>
                        </c15:formulaRef>
                      </c:ext>
                    </c:extLst>
                    <c:strCache>
                      <c:ptCount val="1"/>
                      <c:pt idx="0">
                        <c:v>#¡REF!</c:v>
                      </c:pt>
                    </c:strCache>
                  </c:strRef>
                </c15:cat>
              </c15:filteredCategoryTitle>
            </c:ext>
            <c:ext xmlns:c16="http://schemas.microsoft.com/office/drawing/2014/chart" uri="{C3380CC4-5D6E-409C-BE32-E72D297353CC}">
              <c16:uniqueId val="{00000000-1F42-E84C-B01A-034BEBB0E00C}"/>
            </c:ext>
          </c:extLst>
        </c:ser>
        <c:ser>
          <c:idx val="0"/>
          <c:order val="1"/>
          <c:tx>
            <c:strRef>
              <c:f>'4.3.3 G57'!$F$5</c:f>
              <c:strCache>
                <c:ptCount val="1"/>
                <c:pt idx="0">
                  <c:v>Controles</c:v>
                </c:pt>
              </c:strCache>
            </c:strRef>
          </c:tx>
          <c:spPr>
            <a:solidFill>
              <a:srgbClr val="D9D9D9"/>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'4.3.3 G57'!$F$9</c:f>
              <c:numCache>
                <c:formatCode>#,##0.0</c:formatCode>
                <c:ptCount val="1"/>
                <c:pt idx="0">
                  <c:v>10.299999999999999</c:v>
                </c:pt>
              </c:numCache>
            </c:numRef>
          </c:val>
          <c:extLst>
            <c:ext xmlns:c15="http://schemas.microsoft.com/office/drawing/2012/chart" uri="{02D57815-91ED-43cb-92C2-25804820EDAC}">
              <c15:filteredCategoryTitle>
                <c15:cat>
                  <c:strRef>
                    <c:extLst>
                      <c:ext uri="{02D57815-91ED-43cb-92C2-25804820EDAC}">
                        <c15:formulaRef>
                          <c15:sqref>'[4]4.4'!#REF!</c15:sqref>
                        </c15:formulaRef>
                      </c:ext>
                    </c:extLst>
                    <c:strCache>
                      <c:ptCount val="1"/>
                      <c:pt idx="0">
                        <c:v>#¡REF!</c:v>
                      </c:pt>
                    </c:strCache>
                  </c:strRef>
                </c15:cat>
              </c15:filteredCategoryTitle>
            </c:ext>
            <c:ext xmlns:c16="http://schemas.microsoft.com/office/drawing/2014/chart" uri="{C3380CC4-5D6E-409C-BE32-E72D297353CC}">
              <c16:uniqueId val="{00000001-1F42-E84C-B01A-034BEBB0E00C}"/>
            </c:ext>
          </c:extLst>
        </c:ser>
        <c:dLbls>
          <c:showLegendKey val="0"/>
          <c:showVal val="0"/>
          <c:showCatName val="0"/>
          <c:showSerName val="0"/>
          <c:showPercent val="0"/>
          <c:showBubbleSize val="0"/>
        </c:dLbls>
        <c:gapWidth val="100"/>
        <c:axId val="329938191"/>
        <c:axId val="329938607"/>
      </c:barChart>
      <c:catAx>
        <c:axId val="329938191"/>
        <c:scaling>
          <c:orientation val="minMax"/>
        </c:scaling>
        <c:delete val="1"/>
        <c:axPos val="b"/>
        <c:numFmt formatCode="General" sourceLinked="1"/>
        <c:majorTickMark val="none"/>
        <c:minorTickMark val="none"/>
        <c:tickLblPos val="nextTo"/>
        <c:crossAx val="329938607"/>
        <c:crosses val="autoZero"/>
        <c:auto val="1"/>
        <c:lblAlgn val="ctr"/>
        <c:lblOffset val="100"/>
        <c:noMultiLvlLbl val="0"/>
      </c:catAx>
      <c:valAx>
        <c:axId val="329938607"/>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crossAx val="3299381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3422789055363929E-2"/>
          <c:y val="5.1713551050951448E-2"/>
          <c:w val="0.89045565159302531"/>
          <c:h val="0.87648524750544543"/>
        </c:manualLayout>
      </c:layout>
      <c:barChart>
        <c:barDir val="col"/>
        <c:grouping val="clustered"/>
        <c:varyColors val="0"/>
        <c:ser>
          <c:idx val="1"/>
          <c:order val="0"/>
          <c:tx>
            <c:strRef>
              <c:f>'4.3.3 G57'!$E$5</c:f>
              <c:strCache>
                <c:ptCount val="1"/>
                <c:pt idx="0">
                  <c:v>Tratados</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'4.3.3 G57'!$E$10</c:f>
              <c:numCache>
                <c:formatCode>#,##0.0</c:formatCode>
                <c:ptCount val="1"/>
                <c:pt idx="0">
                  <c:v>56.699999999999996</c:v>
                </c:pt>
              </c:numCache>
            </c:numRef>
          </c:val>
          <c:extLst>
            <c:ext xmlns:c15="http://schemas.microsoft.com/office/drawing/2012/chart" uri="{02D57815-91ED-43cb-92C2-25804820EDAC}">
              <c15:filteredCategoryTitle>
                <c15:cat>
                  <c:strRef>
                    <c:extLst>
                      <c:ext uri="{02D57815-91ED-43cb-92C2-25804820EDAC}">
                        <c15:formulaRef>
                          <c15:sqref>'[4]4.4'!#REF!</c15:sqref>
                        </c15:formulaRef>
                      </c:ext>
                    </c:extLst>
                    <c:strCache>
                      <c:ptCount val="1"/>
                      <c:pt idx="0">
                        <c:v>#¡REF!</c:v>
                      </c:pt>
                    </c:strCache>
                  </c:strRef>
                </c15:cat>
              </c15:filteredCategoryTitle>
            </c:ext>
            <c:ext xmlns:c16="http://schemas.microsoft.com/office/drawing/2014/chart" uri="{C3380CC4-5D6E-409C-BE32-E72D297353CC}">
              <c16:uniqueId val="{00000000-D6D8-7544-B949-F517E1C9F6C3}"/>
            </c:ext>
          </c:extLst>
        </c:ser>
        <c:ser>
          <c:idx val="0"/>
          <c:order val="1"/>
          <c:tx>
            <c:strRef>
              <c:f>'4.3.3 G57'!$F$5</c:f>
              <c:strCache>
                <c:ptCount val="1"/>
                <c:pt idx="0">
                  <c:v>Controles</c:v>
                </c:pt>
              </c:strCache>
            </c:strRef>
          </c:tx>
          <c:spPr>
            <a:solidFill>
              <a:srgbClr val="D9D9D9"/>
            </a:solidFill>
            <a:ln>
              <a:noFill/>
            </a:ln>
            <a:effectLst/>
          </c:spPr>
          <c:invertIfNegative val="0"/>
          <c:dLbls>
            <c:dLbl>
              <c:idx val="0"/>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D8-7544-B949-F517E1C9F6C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'4.3.3 G57'!$F$10</c:f>
              <c:numCache>
                <c:formatCode>#,##0.0</c:formatCode>
                <c:ptCount val="1"/>
                <c:pt idx="0">
                  <c:v>33.900000000000006</c:v>
                </c:pt>
              </c:numCache>
            </c:numRef>
          </c:val>
          <c:extLst>
            <c:ext xmlns:c15="http://schemas.microsoft.com/office/drawing/2012/chart" uri="{02D57815-91ED-43cb-92C2-25804820EDAC}">
              <c15:filteredCategoryTitle>
                <c15:cat>
                  <c:strRef>
                    <c:extLst>
                      <c:ext uri="{02D57815-91ED-43cb-92C2-25804820EDAC}">
                        <c15:formulaRef>
                          <c15:sqref>'[4]4.4'!#REF!</c15:sqref>
                        </c15:formulaRef>
                      </c:ext>
                    </c:extLst>
                    <c:strCache>
                      <c:ptCount val="1"/>
                      <c:pt idx="0">
                        <c:v>#¡REF!</c:v>
                      </c:pt>
                    </c:strCache>
                  </c:strRef>
                </c15:cat>
              </c15:filteredCategoryTitle>
            </c:ext>
            <c:ext xmlns:c16="http://schemas.microsoft.com/office/drawing/2014/chart" uri="{C3380CC4-5D6E-409C-BE32-E72D297353CC}">
              <c16:uniqueId val="{00000002-D6D8-7544-B949-F517E1C9F6C3}"/>
            </c:ext>
          </c:extLst>
        </c:ser>
        <c:dLbls>
          <c:showLegendKey val="0"/>
          <c:showVal val="0"/>
          <c:showCatName val="0"/>
          <c:showSerName val="0"/>
          <c:showPercent val="0"/>
          <c:showBubbleSize val="0"/>
        </c:dLbls>
        <c:gapWidth val="100"/>
        <c:axId val="329938191"/>
        <c:axId val="329938607"/>
      </c:barChart>
      <c:catAx>
        <c:axId val="329938191"/>
        <c:scaling>
          <c:orientation val="minMax"/>
        </c:scaling>
        <c:delete val="1"/>
        <c:axPos val="b"/>
        <c:numFmt formatCode="General" sourceLinked="1"/>
        <c:majorTickMark val="none"/>
        <c:minorTickMark val="none"/>
        <c:tickLblPos val="nextTo"/>
        <c:crossAx val="329938607"/>
        <c:crosses val="autoZero"/>
        <c:auto val="1"/>
        <c:lblAlgn val="ctr"/>
        <c:lblOffset val="100"/>
        <c:noMultiLvlLbl val="0"/>
      </c:catAx>
      <c:valAx>
        <c:axId val="329938607"/>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crossAx val="3299381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61193939214310888"/>
          <c:y val="5.5394509335622157E-2"/>
          <c:w val="0.32747932382578054"/>
          <c:h val="0.82865673858674183"/>
        </c:manualLayout>
      </c:layout>
      <c:barChart>
        <c:barDir val="bar"/>
        <c:grouping val="clustered"/>
        <c:varyColors val="0"/>
        <c:ser>
          <c:idx val="0"/>
          <c:order val="0"/>
          <c:spPr>
            <a:solidFill>
              <a:schemeClr val="accent1"/>
            </a:solidFill>
            <a:ln>
              <a:noFill/>
            </a:ln>
            <a:effectLst/>
          </c:spPr>
          <c:invertIfNegative val="0"/>
          <c:val>
            <c:numRef>
              <c:f>[8]GRAFICO_14!#REF!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[8]GRAFICO_14!#REF!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'[5]4.4'!#REF!</c15:sqref>
                        </c15:formulaRef>
                      </c:ext>
                    </c:extLst>
                    <c:strCache>
                      <c:ptCount val="1"/>
                      <c:pt idx="0">
                        <c:v>#¡REF!</c:v>
                      </c:pt>
                    </c:strCache>
                  </c:strRef>
                </c15:cat>
              </c15:filteredCategoryTitle>
            </c:ext>
            <c:ext xmlns:c16="http://schemas.microsoft.com/office/drawing/2014/chart" uri="{C3380CC4-5D6E-409C-BE32-E72D297353CC}">
              <c16:uniqueId val="{00000000-BC6C-E142-80FE-3279AAC9A007}"/>
            </c:ext>
          </c:extLst>
        </c:ser>
        <c:dLbls>
          <c:showLegendKey val="0"/>
          <c:showVal val="0"/>
          <c:showCatName val="0"/>
          <c:showSerName val="0"/>
          <c:showPercent val="0"/>
          <c:showBubbleSize val="0"/>
        </c:dLbls>
        <c:gapWidth val="50"/>
        <c:axId val="329938191"/>
        <c:axId val="329938607"/>
      </c:barChart>
      <c:scatterChart>
        <c:scatterStyle val="lineMarker"/>
        <c:varyColors val="0"/>
        <c:ser>
          <c:idx val="1"/>
          <c:order val="1"/>
          <c:spPr>
            <a:ln w="25400" cap="rnd">
              <a:noFill/>
              <a:round/>
            </a:ln>
            <a:effectLst/>
          </c:spPr>
          <c:marker>
            <c:symbol val="circle"/>
            <c:size val="6"/>
            <c:spPr>
              <a:solidFill>
                <a:srgbClr val="D46271"/>
              </a:solidFill>
              <a:ln w="9525">
                <a:noFill/>
              </a:ln>
              <a:effectLst/>
            </c:spPr>
          </c:marker>
          <c:xVal>
            <c:strRef>
              <c:f>[8]GRAFICO_14!#REF!</c:f>
              <c:strCache>
                <c:ptCount val="1"/>
                <c:pt idx="0">
                  <c:v>#¡REF!</c:v>
                </c:pt>
              </c:strCache>
            </c:strRef>
          </c:xVal>
          <c:yVal>
            <c:numRef>
              <c:f>[8]GRAFICO_14!#REF!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[8]GRAFICO_14!#REF!</c15:sqref>
                        </c15:formulaRef>
                      </c:ext>
                    </c:extLst>
                    <c:strCache>
                      <c:ptCount val="1"/>
                      <c:pt idx="0">
                        <c:v>#¡REF!</c:v>
                      </c:pt>
                    </c:strCache>
                  </c:strRef>
                </c15:tx>
              </c15:filteredSeriesTitle>
            </c:ext>
            <c:ext xmlns:c16="http://schemas.microsoft.com/office/drawing/2014/chart" uri="{C3380CC4-5D6E-409C-BE32-E72D297353CC}">
              <c16:uniqueId val="{00000001-BC6C-E142-80FE-3279AAC9A007}"/>
            </c:ext>
          </c:extLst>
        </c:ser>
        <c:ser>
          <c:idx val="2"/>
          <c:order val="2"/>
          <c:spPr>
            <a:ln w="25400" cap="rnd">
              <a:noFill/>
              <a:round/>
            </a:ln>
            <a:effectLst/>
          </c:spPr>
          <c:marker>
            <c:symbol val="square"/>
            <c:size val="6"/>
            <c:spPr>
              <a:solidFill>
                <a:sysClr val="window" lastClr="FFFFFF">
                  <a:lumMod val="50000"/>
                </a:sysClr>
              </a:solidFill>
              <a:ln w="9525">
                <a:noFill/>
              </a:ln>
              <a:effectLst/>
            </c:spPr>
          </c:marker>
          <c:xVal>
            <c:strRef>
              <c:f>[8]GRAFICO_14!#REF!</c:f>
              <c:strCache>
                <c:ptCount val="1"/>
                <c:pt idx="0">
                  <c:v>#¡REF!</c:v>
                </c:pt>
              </c:strCache>
            </c:strRef>
          </c:xVal>
          <c:yVal>
            <c:numRef>
              <c:f>[8]GRAFICO_14!#REF!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[8]GRAFICO_14!#REF!</c15:sqref>
                        </c15:formulaRef>
                      </c:ext>
                    </c:extLst>
                    <c:strCache>
                      <c:ptCount val="1"/>
                      <c:pt idx="0">
                        <c:v>#¡REF!</c:v>
                      </c:pt>
                    </c:strCache>
                  </c:strRef>
                </c15:tx>
              </c15:filteredSeriesTitle>
            </c:ext>
            <c:ext xmlns:c16="http://schemas.microsoft.com/office/drawing/2014/chart" uri="{C3380CC4-5D6E-409C-BE32-E72D297353CC}">
              <c16:uniqueId val="{00000002-BC6C-E142-80FE-3279AAC9A007}"/>
            </c:ext>
          </c:extLst>
        </c:ser>
        <c:dLbls>
          <c:showLegendKey val="0"/>
          <c:showVal val="0"/>
          <c:showCatName val="0"/>
          <c:showSerName val="0"/>
          <c:showPercent val="0"/>
          <c:showBubbleSize val="0"/>
        </c:dLbls>
        <c:axId val="1163555152"/>
        <c:axId val="1163549744"/>
      </c:scatterChart>
      <c:catAx>
        <c:axId val="329938191"/>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valAx>
      <c:valAx>
        <c:axId val="1163549744"/>
        <c:scaling>
          <c:orientation val="minMax"/>
          <c:max val="13.5"/>
          <c:min val="0.5"/>
        </c:scaling>
        <c:delete val="1"/>
        <c:axPos val="r"/>
        <c:numFmt formatCode="General" sourceLinked="1"/>
        <c:majorTickMark val="out"/>
        <c:minorTickMark val="none"/>
        <c:tickLblPos val="nextTo"/>
        <c:crossAx val="1163555152"/>
        <c:crosses val="max"/>
        <c:crossBetween val="midCat"/>
      </c:valAx>
      <c:valAx>
        <c:axId val="1163555152"/>
        <c:scaling>
          <c:orientation val="minMax"/>
        </c:scaling>
        <c:delete val="1"/>
        <c:axPos val="b"/>
        <c:numFmt formatCode="0.0" sourceLinked="1"/>
        <c:majorTickMark val="out"/>
        <c:minorTickMark val="none"/>
        <c:tickLblPos val="nextTo"/>
        <c:crossAx val="116354974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61193939214310888"/>
          <c:y val="5.5394509335622157E-2"/>
          <c:w val="0.32747932382578054"/>
          <c:h val="0.83993230233113025"/>
        </c:manualLayout>
      </c:layout>
      <c:barChart>
        <c:barDir val="bar"/>
        <c:grouping val="clustered"/>
        <c:varyColors val="0"/>
        <c:ser>
          <c:idx val="0"/>
          <c:order val="0"/>
          <c:tx>
            <c:strRef>
              <c:f>'4.3.4 G58'!$E$5</c:f>
              <c:strCache>
                <c:ptCount val="1"/>
                <c:pt idx="0">
                  <c:v>Total</c:v>
                </c:pt>
              </c:strCache>
            </c:strRef>
          </c:tx>
          <c:spPr>
            <a:solidFill>
              <a:srgbClr val="430416"/>
            </a:solidFill>
            <a:ln>
              <a:noFill/>
            </a:ln>
            <a:effectLst/>
          </c:spPr>
          <c:invertIfNegative val="0"/>
          <c:cat>
            <c:strRef>
              <c:f>'4.3.4 G58'!$D$6:$D$19</c:f>
              <c:strCache>
                <c:ptCount val="14"/>
                <c:pt idx="0">
                  <c:v>Ha aumentado mi autoestima</c:v>
                </c:pt>
                <c:pt idx="1">
                  <c:v>Ha aumentado mi seguridad en mí mismo y mi confianza en encontrar y mantener un empleo</c:v>
                </c:pt>
                <c:pt idx="2">
                  <c:v>Ha aumentado mis habilidades en la búsqueda de empleo</c:v>
                </c:pt>
                <c:pt idx="3">
                  <c:v>Me ha ayudado a encontrar trabajo</c:v>
                </c:pt>
                <c:pt idx="4">
                  <c:v>Ha aumentado mi motivación por la posibilidad de ser contratado durante el programa</c:v>
                </c:pt>
                <c:pt idx="5">
                  <c:v>Me ha preparado para afrontar mejor mi futuro</c:v>
                </c:pt>
                <c:pt idx="6">
                  <c:v>Me ha preparado para optar a trabajos más cualificados que antes</c:v>
                </c:pt>
                <c:pt idx="7">
                  <c:v>Ha aumentado mis posibilidades reales de inserción laboral</c:v>
                </c:pt>
                <c:pt idx="8">
                  <c:v>Ha favorecido mi desarrollo personal</c:v>
                </c:pt>
                <c:pt idx="9">
                  <c:v>Tras la participación en el programa me considero una persona más autónoma</c:v>
                </c:pt>
                <c:pt idx="10">
                  <c:v>Me ha preparado para optar a más puestos de trabajo de los que podía realizar antes del programa</c:v>
                </c:pt>
                <c:pt idx="11">
                  <c:v>Me ha permitido conocer mejor cómo funciona el mercado laboral</c:v>
                </c:pt>
                <c:pt idx="12">
                  <c:v>Me ha permitido adquirir nuevas habilidades/capacidades que puedo aplicar al puesto de trabajo</c:v>
                </c:pt>
                <c:pt idx="13">
                  <c:v>Ha mejorado otras competencias transversales, como habilidades personales, sociales, de comunicación, trabajo en equipo, etc.</c:v>
                </c:pt>
              </c:strCache>
            </c:strRef>
          </c:cat>
          <c:val>
            <c:numRef>
              <c:f>'4.3.4 G58'!$E$6:$E$19</c:f>
              <c:numCache>
                <c:formatCode>#,##0.0</c:formatCode>
                <c:ptCount val="14"/>
                <c:pt idx="0">
                  <c:v>6.2</c:v>
                </c:pt>
                <c:pt idx="1">
                  <c:v>6.42</c:v>
                </c:pt>
                <c:pt idx="2">
                  <c:v>6.6041666666666696</c:v>
                </c:pt>
                <c:pt idx="3">
                  <c:v>6.6122448979591804</c:v>
                </c:pt>
                <c:pt idx="4">
                  <c:v>6.76</c:v>
                </c:pt>
                <c:pt idx="5">
                  <c:v>6.7755102040816304</c:v>
                </c:pt>
                <c:pt idx="6">
                  <c:v>6.86</c:v>
                </c:pt>
                <c:pt idx="7">
                  <c:v>6.87755102040816</c:v>
                </c:pt>
                <c:pt idx="8">
                  <c:v>6.8979591836734704</c:v>
                </c:pt>
                <c:pt idx="9">
                  <c:v>6.9183673469387799</c:v>
                </c:pt>
                <c:pt idx="10">
                  <c:v>6.96</c:v>
                </c:pt>
                <c:pt idx="11">
                  <c:v>6.9795918367346896</c:v>
                </c:pt>
                <c:pt idx="12">
                  <c:v>7.1</c:v>
                </c:pt>
                <c:pt idx="13">
                  <c:v>7.62</c:v>
                </c:pt>
              </c:numCache>
            </c:numRef>
          </c:val>
          <c:extLst>
            <c:ext xmlns:c16="http://schemas.microsoft.com/office/drawing/2014/chart" uri="{C3380CC4-5D6E-409C-BE32-E72D297353CC}">
              <c16:uniqueId val="{00000000-6C7F-964E-B46F-FA5B5ADF9C8B}"/>
            </c:ext>
          </c:extLst>
        </c:ser>
        <c:dLbls>
          <c:showLegendKey val="0"/>
          <c:showVal val="0"/>
          <c:showCatName val="0"/>
          <c:showSerName val="0"/>
          <c:showPercent val="0"/>
          <c:showBubbleSize val="0"/>
        </c:dLbls>
        <c:gapWidth val="50"/>
        <c:axId val="329938191"/>
        <c:axId val="329938607"/>
      </c:barChart>
      <c:scatterChart>
        <c:scatterStyle val="lineMarker"/>
        <c:varyColors val="0"/>
        <c:ser>
          <c:idx val="1"/>
          <c:order val="1"/>
          <c:tx>
            <c:strRef>
              <c:f>'4.3.4 G58'!$G$5</c:f>
              <c:strCache>
                <c:ptCount val="1"/>
                <c:pt idx="0">
                  <c:v>Sí ha trabajado</c:v>
                </c:pt>
              </c:strCache>
            </c:strRef>
          </c:tx>
          <c:spPr>
            <a:ln w="25400" cap="rnd">
              <a:noFill/>
              <a:round/>
            </a:ln>
            <a:effectLst/>
          </c:spPr>
          <c:marker>
            <c:symbol val="circle"/>
            <c:size val="8"/>
            <c:spPr>
              <a:solidFill>
                <a:srgbClr val="E397A0"/>
              </a:solidFill>
              <a:ln w="9525">
                <a:noFill/>
              </a:ln>
              <a:effectLst/>
            </c:spPr>
          </c:marker>
          <c:xVal>
            <c:numRef>
              <c:f>'4.3.4 G58'!$G$6:$G$19</c:f>
              <c:numCache>
                <c:formatCode>#,##0.0</c:formatCode>
                <c:ptCount val="14"/>
                <c:pt idx="0">
                  <c:v>6.4318181818181799</c:v>
                </c:pt>
                <c:pt idx="1">
                  <c:v>6.6363636363636402</c:v>
                </c:pt>
                <c:pt idx="2">
                  <c:v>6.6976744186046497</c:v>
                </c:pt>
                <c:pt idx="3">
                  <c:v>6.8409090909090899</c:v>
                </c:pt>
                <c:pt idx="4">
                  <c:v>6.8863636363636402</c:v>
                </c:pt>
                <c:pt idx="5">
                  <c:v>6.8863636363636402</c:v>
                </c:pt>
                <c:pt idx="6">
                  <c:v>6.9318181818181799</c:v>
                </c:pt>
                <c:pt idx="7">
                  <c:v>7.0465116279069804</c:v>
                </c:pt>
                <c:pt idx="8">
                  <c:v>7.0454545454545503</c:v>
                </c:pt>
                <c:pt idx="9">
                  <c:v>7</c:v>
                </c:pt>
                <c:pt idx="10">
                  <c:v>7.0454545454545503</c:v>
                </c:pt>
                <c:pt idx="11">
                  <c:v>7.1136363636363598</c:v>
                </c:pt>
                <c:pt idx="12">
                  <c:v>7.2045454545454497</c:v>
                </c:pt>
                <c:pt idx="13">
                  <c:v>7.7045454545454497</c:v>
                </c:pt>
              </c:numCache>
            </c:numRef>
          </c:xVal>
          <c:yVal>
            <c:numRef>
              <c:f>'4.3.4 G58'!$H$6:$H$19</c:f>
              <c:numCache>
                <c:formatCode>#,##0.0</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yVal>
          <c:smooth val="0"/>
          <c:extLst>
            <c:ext xmlns:c16="http://schemas.microsoft.com/office/drawing/2014/chart" uri="{C3380CC4-5D6E-409C-BE32-E72D297353CC}">
              <c16:uniqueId val="{00000001-6C7F-964E-B46F-FA5B5ADF9C8B}"/>
            </c:ext>
          </c:extLst>
        </c:ser>
        <c:ser>
          <c:idx val="2"/>
          <c:order val="2"/>
          <c:tx>
            <c:strRef>
              <c:f>'4.3.4 G58'!$F$5</c:f>
              <c:strCache>
                <c:ptCount val="1"/>
                <c:pt idx="0">
                  <c:v>No ha trabajado</c:v>
                </c:pt>
              </c:strCache>
            </c:strRef>
          </c:tx>
          <c:spPr>
            <a:ln w="25400" cap="rnd">
              <a:noFill/>
              <a:round/>
            </a:ln>
            <a:effectLst/>
          </c:spPr>
          <c:marker>
            <c:symbol val="triangle"/>
            <c:size val="8"/>
            <c:spPr>
              <a:solidFill>
                <a:srgbClr val="646363"/>
              </a:solidFill>
              <a:ln w="9525">
                <a:noFill/>
              </a:ln>
              <a:effectLst/>
            </c:spPr>
          </c:marker>
          <c:xVal>
            <c:numRef>
              <c:f>'4.3.4 G58'!$F$6:$F$19</c:f>
              <c:numCache>
                <c:formatCode>#,##0.0</c:formatCode>
                <c:ptCount val="14"/>
                <c:pt idx="0">
                  <c:v>4.5</c:v>
                </c:pt>
                <c:pt idx="1">
                  <c:v>4.8333333333333304</c:v>
                </c:pt>
                <c:pt idx="2">
                  <c:v>5.8</c:v>
                </c:pt>
                <c:pt idx="3">
                  <c:v>4.5999999999999996</c:v>
                </c:pt>
                <c:pt idx="4">
                  <c:v>5.8333333333333304</c:v>
                </c:pt>
                <c:pt idx="5">
                  <c:v>5.8</c:v>
                </c:pt>
                <c:pt idx="6">
                  <c:v>6.3333333333333304</c:v>
                </c:pt>
                <c:pt idx="7">
                  <c:v>5.6666666666666696</c:v>
                </c:pt>
                <c:pt idx="8">
                  <c:v>5.6</c:v>
                </c:pt>
                <c:pt idx="9">
                  <c:v>6.2</c:v>
                </c:pt>
                <c:pt idx="10">
                  <c:v>6.3333333333333304</c:v>
                </c:pt>
                <c:pt idx="11">
                  <c:v>5.8</c:v>
                </c:pt>
                <c:pt idx="12">
                  <c:v>6.3333333333333304</c:v>
                </c:pt>
                <c:pt idx="13">
                  <c:v>7</c:v>
                </c:pt>
              </c:numCache>
            </c:numRef>
          </c:xVal>
          <c:yVal>
            <c:numRef>
              <c:f>'4.3.4 G58'!$H$6:$H$19</c:f>
              <c:numCache>
                <c:formatCode>#,##0.0</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yVal>
          <c:smooth val="0"/>
          <c:extLst>
            <c:ext xmlns:c16="http://schemas.microsoft.com/office/drawing/2014/chart" uri="{C3380CC4-5D6E-409C-BE32-E72D297353CC}">
              <c16:uniqueId val="{00000002-6C7F-964E-B46F-FA5B5ADF9C8B}"/>
            </c:ext>
          </c:extLst>
        </c:ser>
        <c:dLbls>
          <c:showLegendKey val="0"/>
          <c:showVal val="0"/>
          <c:showCatName val="0"/>
          <c:showSerName val="0"/>
          <c:showPercent val="0"/>
          <c:showBubbleSize val="0"/>
        </c:dLbls>
        <c:axId val="1163555152"/>
        <c:axId val="1163549744"/>
      </c:scatterChart>
      <c:catAx>
        <c:axId val="329938191"/>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valAx>
      <c:valAx>
        <c:axId val="1163549744"/>
        <c:scaling>
          <c:orientation val="minMax"/>
          <c:max val="14.5"/>
          <c:min val="0.5"/>
        </c:scaling>
        <c:delete val="1"/>
        <c:axPos val="r"/>
        <c:numFmt formatCode="#,##0.0" sourceLinked="1"/>
        <c:majorTickMark val="out"/>
        <c:minorTickMark val="none"/>
        <c:tickLblPos val="nextTo"/>
        <c:crossAx val="1163555152"/>
        <c:crosses val="max"/>
        <c:crossBetween val="midCat"/>
      </c:valAx>
      <c:valAx>
        <c:axId val="1163555152"/>
        <c:scaling>
          <c:orientation val="minMax"/>
        </c:scaling>
        <c:delete val="1"/>
        <c:axPos val="b"/>
        <c:numFmt formatCode="#,##0.0" sourceLinked="1"/>
        <c:majorTickMark val="out"/>
        <c:minorTickMark val="none"/>
        <c:tickLblPos val="nextTo"/>
        <c:crossAx val="116354974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759186351706039E-2"/>
          <c:y val="0.1111111111111111"/>
          <c:w val="0.90068525809273836"/>
          <c:h val="0.62643846602508024"/>
        </c:manualLayout>
      </c:layout>
      <c:barChart>
        <c:barDir val="col"/>
        <c:grouping val="clustered"/>
        <c:varyColors val="0"/>
        <c:ser>
          <c:idx val="2"/>
          <c:order val="2"/>
          <c:tx>
            <c:strRef>
              <c:f>'1.2.3 G12'!$G$5</c:f>
              <c:strCache>
                <c:ptCount val="1"/>
                <c:pt idx="0">
                  <c:v>Dif. ESP-EXT</c:v>
                </c:pt>
              </c:strCache>
            </c:strRef>
          </c:tx>
          <c:spPr>
            <a:solidFill>
              <a:srgbClr val="D56271"/>
            </a:solidFill>
            <a:ln>
              <a:noFill/>
            </a:ln>
            <a:effectLst/>
          </c:spPr>
          <c:invertIfNegative val="0"/>
          <c:cat>
            <c:numRef>
              <c:f>'1.2.3 G12'!$D$6:$D$16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'1.2.3 G12'!$G$6:$G$16</c:f>
              <c:numCache>
                <c:formatCode>#,##0.0</c:formatCode>
                <c:ptCount val="11"/>
                <c:pt idx="0">
                  <c:v>-8.2899999999999991</c:v>
                </c:pt>
                <c:pt idx="1">
                  <c:v>-7.7799999999999976</c:v>
                </c:pt>
                <c:pt idx="2">
                  <c:v>-5.3499999999999979</c:v>
                </c:pt>
                <c:pt idx="3">
                  <c:v>-7.0300000000000011</c:v>
                </c:pt>
                <c:pt idx="4">
                  <c:v>-7.8900000000000006</c:v>
                </c:pt>
                <c:pt idx="5">
                  <c:v>-9</c:v>
                </c:pt>
                <c:pt idx="6">
                  <c:v>-8.39</c:v>
                </c:pt>
                <c:pt idx="7">
                  <c:v>-7.4300000000000015</c:v>
                </c:pt>
                <c:pt idx="8">
                  <c:v>-6.2700000000000014</c:v>
                </c:pt>
                <c:pt idx="9">
                  <c:v>-4.7500000000000018</c:v>
                </c:pt>
                <c:pt idx="10">
                  <c:v>-4.3600000000000012</c:v>
                </c:pt>
              </c:numCache>
            </c:numRef>
          </c:val>
          <c:extLst>
            <c:ext xmlns:c16="http://schemas.microsoft.com/office/drawing/2014/chart" uri="{C3380CC4-5D6E-409C-BE32-E72D297353CC}">
              <c16:uniqueId val="{00000000-3388-419E-A8D1-B736FC51A0EB}"/>
            </c:ext>
          </c:extLst>
        </c:ser>
        <c:dLbls>
          <c:showLegendKey val="0"/>
          <c:showVal val="0"/>
          <c:showCatName val="0"/>
          <c:showSerName val="0"/>
          <c:showPercent val="0"/>
          <c:showBubbleSize val="0"/>
        </c:dLbls>
        <c:gapWidth val="150"/>
        <c:axId val="267443663"/>
        <c:axId val="1543965039"/>
      </c:barChart>
      <c:lineChart>
        <c:grouping val="standard"/>
        <c:varyColors val="0"/>
        <c:ser>
          <c:idx val="0"/>
          <c:order val="0"/>
          <c:tx>
            <c:v>España</c:v>
          </c:tx>
          <c:spPr>
            <a:ln w="28575" cap="rnd">
              <a:solidFill>
                <a:srgbClr val="646363"/>
              </a:solidFill>
              <a:round/>
            </a:ln>
            <a:effectLst/>
          </c:spPr>
          <c:marker>
            <c:symbol val="circle"/>
            <c:size val="5"/>
            <c:spPr>
              <a:solidFill>
                <a:srgbClr val="646363"/>
              </a:solidFill>
              <a:ln w="9525">
                <a:solidFill>
                  <a:srgbClr val="646363"/>
                </a:solidFill>
              </a:ln>
              <a:effectLst/>
            </c:spPr>
          </c:marker>
          <c:dLbls>
            <c:dLbl>
              <c:idx val="0"/>
              <c:layout>
                <c:manualLayout>
                  <c:x val="-3.4791917569918375E-2"/>
                  <c:y val="3.7878787878787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88-419E-A8D1-B736FC51A0EB}"/>
                </c:ext>
              </c:extLst>
            </c:dLbl>
            <c:dLbl>
              <c:idx val="1"/>
              <c:layout>
                <c:manualLayout>
                  <c:x val="-3.4791917569918396E-2"/>
                  <c:y val="4.7348484848484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388-419E-A8D1-B736FC51A0EB}"/>
                </c:ext>
              </c:extLst>
            </c:dLbl>
            <c:dLbl>
              <c:idx val="2"/>
              <c:layout>
                <c:manualLayout>
                  <c:x val="-4.0144520272982737E-2"/>
                  <c:y val="4.2613636363636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388-419E-A8D1-B736FC51A0EB}"/>
                </c:ext>
              </c:extLst>
            </c:dLbl>
            <c:dLbl>
              <c:idx val="3"/>
              <c:layout>
                <c:manualLayout>
                  <c:x val="-3.7468218921450552E-2"/>
                  <c:y val="3.7878787878787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388-419E-A8D1-B736FC51A0EB}"/>
                </c:ext>
              </c:extLst>
            </c:dLbl>
            <c:dLbl>
              <c:idx val="4"/>
              <c:layout>
                <c:manualLayout>
                  <c:x val="-4.0144520272982737E-2"/>
                  <c:y val="3.31439393939393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388-419E-A8D1-B736FC51A0EB}"/>
                </c:ext>
              </c:extLst>
            </c:dLbl>
            <c:dLbl>
              <c:idx val="5"/>
              <c:layout>
                <c:manualLayout>
                  <c:x val="-4.8173424327579283E-2"/>
                  <c:y val="3.7878787878787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388-419E-A8D1-B736FC51A0EB}"/>
                </c:ext>
              </c:extLst>
            </c:dLbl>
            <c:dLbl>
              <c:idx val="6"/>
              <c:layout>
                <c:manualLayout>
                  <c:x val="-4.2820821624514921E-2"/>
                  <c:y val="3.7878787878787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388-419E-A8D1-B736FC51A0EB}"/>
                </c:ext>
              </c:extLst>
            </c:dLbl>
            <c:dLbl>
              <c:idx val="7"/>
              <c:layout>
                <c:manualLayout>
                  <c:x val="-3.4791917569918278E-2"/>
                  <c:y val="3.787878787878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388-419E-A8D1-B736FC51A0EB}"/>
                </c:ext>
              </c:extLst>
            </c:dLbl>
            <c:dLbl>
              <c:idx val="8"/>
              <c:layout>
                <c:manualLayout>
                  <c:x val="-3.4791917569918472E-2"/>
                  <c:y val="4.2613636363636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388-419E-A8D1-B736FC51A0EB}"/>
                </c:ext>
              </c:extLst>
            </c:dLbl>
            <c:dLbl>
              <c:idx val="9"/>
              <c:layout>
                <c:manualLayout>
                  <c:x val="-3.7468218921450656E-2"/>
                  <c:y val="4.26136363636362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388-419E-A8D1-B736FC51A0EB}"/>
                </c:ext>
              </c:extLst>
            </c:dLbl>
            <c:dLbl>
              <c:idx val="10"/>
              <c:layout>
                <c:manualLayout>
                  <c:x val="-2.4086712163789641E-2"/>
                  <c:y val="4.2613636363636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388-419E-A8D1-B736FC51A0E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'1.2.3 G12'!$D$6:$D$16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'1.2.3 G12'!$E$6:$E$16</c:f>
              <c:numCache>
                <c:formatCode>#,##0.0</c:formatCode>
                <c:ptCount val="11"/>
                <c:pt idx="0">
                  <c:v>24.79</c:v>
                </c:pt>
                <c:pt idx="1">
                  <c:v>26.09</c:v>
                </c:pt>
                <c:pt idx="2">
                  <c:v>24.44</c:v>
                </c:pt>
                <c:pt idx="3">
                  <c:v>22.06</c:v>
                </c:pt>
                <c:pt idx="4">
                  <c:v>19.63</c:v>
                </c:pt>
                <c:pt idx="5">
                  <c:v>17.22</c:v>
                </c:pt>
                <c:pt idx="6">
                  <c:v>15.25</c:v>
                </c:pt>
                <c:pt idx="7">
                  <c:v>14.1</c:v>
                </c:pt>
                <c:pt idx="8">
                  <c:v>15.53</c:v>
                </c:pt>
                <c:pt idx="9">
                  <c:v>14.78</c:v>
                </c:pt>
                <c:pt idx="10">
                  <c:v>12.92</c:v>
                </c:pt>
              </c:numCache>
            </c:numRef>
          </c:val>
          <c:smooth val="0"/>
          <c:extLst>
            <c:ext xmlns:c16="http://schemas.microsoft.com/office/drawing/2014/chart" uri="{C3380CC4-5D6E-409C-BE32-E72D297353CC}">
              <c16:uniqueId val="{0000000C-3388-419E-A8D1-B736FC51A0EB}"/>
            </c:ext>
          </c:extLst>
        </c:ser>
        <c:ser>
          <c:idx val="1"/>
          <c:order val="1"/>
          <c:tx>
            <c:v>Extremadura</c:v>
          </c:tx>
          <c:spPr>
            <a:ln w="28575" cap="rnd">
              <a:solidFill>
                <a:srgbClr val="83082A"/>
              </a:solidFill>
              <a:round/>
            </a:ln>
            <a:effectLst/>
          </c:spPr>
          <c:marker>
            <c:symbol val="circle"/>
            <c:size val="5"/>
            <c:spPr>
              <a:solidFill>
                <a:srgbClr val="83082A"/>
              </a:solidFill>
              <a:ln w="9525">
                <a:solidFill>
                  <a:srgbClr val="83082A"/>
                </a:solidFill>
              </a:ln>
              <a:effectLst/>
            </c:spPr>
          </c:marker>
          <c:dLbls>
            <c:dLbl>
              <c:idx val="0"/>
              <c:layout>
                <c:manualLayout>
                  <c:x val="-3.2115616218386205E-2"/>
                  <c:y val="-4.7348484848484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388-419E-A8D1-B736FC51A0EB}"/>
                </c:ext>
              </c:extLst>
            </c:dLbl>
            <c:dLbl>
              <c:idx val="1"/>
              <c:layout>
                <c:manualLayout>
                  <c:x val="-4.0144520272982737E-2"/>
                  <c:y val="-4.26136363636363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388-419E-A8D1-B736FC51A0EB}"/>
                </c:ext>
              </c:extLst>
            </c:dLbl>
            <c:dLbl>
              <c:idx val="2"/>
              <c:layout>
                <c:manualLayout>
                  <c:x val="-3.4791917569918375E-2"/>
                  <c:y val="-5.20833333333333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388-419E-A8D1-B736FC51A0EB}"/>
                </c:ext>
              </c:extLst>
            </c:dLbl>
            <c:dLbl>
              <c:idx val="3"/>
              <c:layout>
                <c:manualLayout>
                  <c:x val="-3.4791917569918375E-2"/>
                  <c:y val="-4.7348484848484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388-419E-A8D1-B736FC51A0EB}"/>
                </c:ext>
              </c:extLst>
            </c:dLbl>
            <c:dLbl>
              <c:idx val="4"/>
              <c:layout>
                <c:manualLayout>
                  <c:x val="-3.7468218921450552E-2"/>
                  <c:y val="-4.7348484848484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388-419E-A8D1-B736FC51A0EB}"/>
                </c:ext>
              </c:extLst>
            </c:dLbl>
            <c:dLbl>
              <c:idx val="5"/>
              <c:layout>
                <c:manualLayout>
                  <c:x val="-3.7468218921450552E-2"/>
                  <c:y val="-5.20833333333333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388-419E-A8D1-B736FC51A0EB}"/>
                </c:ext>
              </c:extLst>
            </c:dLbl>
            <c:dLbl>
              <c:idx val="6"/>
              <c:layout>
                <c:manualLayout>
                  <c:x val="-3.2115616218386191E-2"/>
                  <c:y val="-5.20833333333333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388-419E-A8D1-B736FC51A0EB}"/>
                </c:ext>
              </c:extLst>
            </c:dLbl>
            <c:dLbl>
              <c:idx val="7"/>
              <c:layout>
                <c:manualLayout>
                  <c:x val="-3.4791917569918278E-2"/>
                  <c:y val="-4.7348484848484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388-419E-A8D1-B736FC51A0EB}"/>
                </c:ext>
              </c:extLst>
            </c:dLbl>
            <c:dLbl>
              <c:idx val="8"/>
              <c:layout>
                <c:manualLayout>
                  <c:x val="-3.2115616218386288E-2"/>
                  <c:y val="-4.2613636363636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388-419E-A8D1-B736FC51A0EB}"/>
                </c:ext>
              </c:extLst>
            </c:dLbl>
            <c:dLbl>
              <c:idx val="9"/>
              <c:layout>
                <c:manualLayout>
                  <c:x val="-3.2115616218386288E-2"/>
                  <c:y val="-4.2613636363636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388-419E-A8D1-B736FC51A0EB}"/>
                </c:ext>
              </c:extLst>
            </c:dLbl>
            <c:dLbl>
              <c:idx val="10"/>
              <c:layout>
                <c:manualLayout>
                  <c:x val="-2.6763013515321826E-2"/>
                  <c:y val="-4.7348484848484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388-419E-A8D1-B736FC51A0E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'1.2.3 G12'!$D$6:$D$16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'1.2.3 G12'!$F$6:$F$16</c:f>
              <c:numCache>
                <c:formatCode>#,##0.0</c:formatCode>
                <c:ptCount val="11"/>
                <c:pt idx="0">
                  <c:v>33.08</c:v>
                </c:pt>
                <c:pt idx="1">
                  <c:v>33.869999999999997</c:v>
                </c:pt>
                <c:pt idx="2">
                  <c:v>29.79</c:v>
                </c:pt>
                <c:pt idx="3">
                  <c:v>29.09</c:v>
                </c:pt>
                <c:pt idx="4">
                  <c:v>27.52</c:v>
                </c:pt>
                <c:pt idx="5">
                  <c:v>26.22</c:v>
                </c:pt>
                <c:pt idx="6">
                  <c:v>23.64</c:v>
                </c:pt>
                <c:pt idx="7">
                  <c:v>21.53</c:v>
                </c:pt>
                <c:pt idx="8">
                  <c:v>21.8</c:v>
                </c:pt>
                <c:pt idx="9">
                  <c:v>19.53</c:v>
                </c:pt>
                <c:pt idx="10">
                  <c:v>17.28</c:v>
                </c:pt>
              </c:numCache>
            </c:numRef>
          </c:val>
          <c:smooth val="0"/>
          <c:extLst>
            <c:ext xmlns:c16="http://schemas.microsoft.com/office/drawing/2014/chart" uri="{C3380CC4-5D6E-409C-BE32-E72D297353CC}">
              <c16:uniqueId val="{00000018-3388-419E-A8D1-B736FC51A0EB}"/>
            </c:ext>
          </c:extLst>
        </c:ser>
        <c:dLbls>
          <c:showLegendKey val="0"/>
          <c:showVal val="0"/>
          <c:showCatName val="0"/>
          <c:showSerName val="0"/>
          <c:showPercent val="0"/>
          <c:showBubbleSize val="0"/>
        </c:dLbls>
        <c:marker val="1"/>
        <c:smooth val="0"/>
        <c:axId val="267443663"/>
        <c:axId val="1543965039"/>
      </c:lineChart>
      <c:catAx>
        <c:axId val="267443663"/>
        <c:scaling>
          <c:orientation val="minMax"/>
        </c:scaling>
        <c:delete val="0"/>
        <c:axPos val="b"/>
        <c:numFmt formatCode="General"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543965039"/>
        <c:crosses val="autoZero"/>
        <c:auto val="1"/>
        <c:lblAlgn val="ctr"/>
        <c:lblOffset val="100"/>
        <c:noMultiLvlLbl val="0"/>
      </c:catAx>
      <c:valAx>
        <c:axId val="1543965039"/>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67443663"/>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996183293552397"/>
          <c:y val="7.2410357963727232E-2"/>
          <c:w val="0.84391666346928595"/>
          <c:h val="0.71169268319218348"/>
        </c:manualLayout>
      </c:layout>
      <c:barChart>
        <c:barDir val="col"/>
        <c:grouping val="stacked"/>
        <c:varyColors val="0"/>
        <c:ser>
          <c:idx val="1"/>
          <c:order val="0"/>
          <c:tx>
            <c:strRef>
              <c:f>'4.4.1 G59'!$D$11</c:f>
              <c:strCache>
                <c:ptCount val="1"/>
                <c:pt idx="0">
                  <c:v>Hombres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'4.4.1 G59'!$E$6:$J$6</c:f>
              <c:strCache>
                <c:ptCount val="6"/>
                <c:pt idx="0">
                  <c:v>2016</c:v>
                </c:pt>
                <c:pt idx="1">
                  <c:v>2017</c:v>
                </c:pt>
                <c:pt idx="2">
                  <c:v>2018</c:v>
                </c:pt>
                <c:pt idx="3">
                  <c:v>2019</c:v>
                </c:pt>
                <c:pt idx="4">
                  <c:v>Total</c:v>
                </c:pt>
                <c:pt idx="5">
                  <c:v>Demandantes</c:v>
                </c:pt>
              </c:strCache>
            </c:strRef>
          </c:cat>
          <c:val>
            <c:numRef>
              <c:f>'4.4.1 G59'!$E$11:$J$11</c:f>
              <c:numCache>
                <c:formatCode>#,##0.0</c:formatCode>
                <c:ptCount val="6"/>
                <c:pt idx="0">
                  <c:v>40.538806927517641</c:v>
                </c:pt>
                <c:pt idx="1">
                  <c:v>38.362843212727739</c:v>
                </c:pt>
                <c:pt idx="2">
                  <c:v>38.007276798208792</c:v>
                </c:pt>
                <c:pt idx="3">
                  <c:v>45.250320924261871</c:v>
                </c:pt>
                <c:pt idx="4">
                  <c:v>39.79569500182415</c:v>
                </c:pt>
                <c:pt idx="5">
                  <c:v>46.183284075675893</c:v>
                </c:pt>
              </c:numCache>
            </c:numRef>
          </c:val>
          <c:extLst>
            <c:ext xmlns:c16="http://schemas.microsoft.com/office/drawing/2014/chart" uri="{C3380CC4-5D6E-409C-BE32-E72D297353CC}">
              <c16:uniqueId val="{00000000-A700-D146-B779-E6690024F243}"/>
            </c:ext>
          </c:extLst>
        </c:ser>
        <c:ser>
          <c:idx val="0"/>
          <c:order val="1"/>
          <c:tx>
            <c:strRef>
              <c:f>'4.4.1 G59'!$D$12</c:f>
              <c:strCache>
                <c:ptCount val="1"/>
                <c:pt idx="0">
                  <c:v>Mujeres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'4.4.1 G59'!$E$6:$J$6</c:f>
              <c:strCache>
                <c:ptCount val="6"/>
                <c:pt idx="0">
                  <c:v>2016</c:v>
                </c:pt>
                <c:pt idx="1">
                  <c:v>2017</c:v>
                </c:pt>
                <c:pt idx="2">
                  <c:v>2018</c:v>
                </c:pt>
                <c:pt idx="3">
                  <c:v>2019</c:v>
                </c:pt>
                <c:pt idx="4">
                  <c:v>Total</c:v>
                </c:pt>
                <c:pt idx="5">
                  <c:v>Demandantes</c:v>
                </c:pt>
              </c:strCache>
            </c:strRef>
          </c:cat>
          <c:val>
            <c:numRef>
              <c:f>'4.4.1 G59'!$E$12:$J$12</c:f>
              <c:numCache>
                <c:formatCode>#,##0.0</c:formatCode>
                <c:ptCount val="6"/>
                <c:pt idx="0">
                  <c:v>59.461193072482367</c:v>
                </c:pt>
                <c:pt idx="1">
                  <c:v>61.637156787272261</c:v>
                </c:pt>
                <c:pt idx="2">
                  <c:v>61.992723201791208</c:v>
                </c:pt>
                <c:pt idx="3">
                  <c:v>54.749679075738122</c:v>
                </c:pt>
                <c:pt idx="4">
                  <c:v>60.20430499817585</c:v>
                </c:pt>
                <c:pt idx="5">
                  <c:v>53.816715924324107</c:v>
                </c:pt>
              </c:numCache>
            </c:numRef>
          </c:val>
          <c:extLst>
            <c:ext xmlns:c16="http://schemas.microsoft.com/office/drawing/2014/chart" uri="{C3380CC4-5D6E-409C-BE32-E72D297353CC}">
              <c16:uniqueId val="{00000001-A700-D146-B779-E6690024F243}"/>
            </c:ext>
          </c:extLst>
        </c:ser>
        <c:dLbls>
          <c:showLegendKey val="0"/>
          <c:showVal val="0"/>
          <c:showCatName val="0"/>
          <c:showSerName val="0"/>
          <c:showPercent val="0"/>
          <c:showBubbleSize val="0"/>
        </c:dLbls>
        <c:gapWidth val="50"/>
        <c:overlap val="100"/>
        <c:axId val="329938191"/>
        <c:axId val="329938607"/>
      </c:barChart>
      <c:catAx>
        <c:axId val="32993819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2700000" spcFirstLastPara="1" vertOverflow="ellipsis" wrap="square" anchor="ctr" anchorCtr="0"/>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0"/>
        <c:lblAlgn val="ctr"/>
        <c:lblOffset val="100"/>
        <c:noMultiLvlLbl val="0"/>
      </c:catAx>
      <c:valAx>
        <c:axId val="329938607"/>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majorUnit val="20"/>
      </c:valAx>
      <c:spPr>
        <a:noFill/>
        <a:ln>
          <a:noFill/>
        </a:ln>
        <a:effectLst/>
      </c:spPr>
    </c:plotArea>
    <c:legend>
      <c:legendPos val="b"/>
      <c:layout>
        <c:manualLayout>
          <c:xMode val="edge"/>
          <c:yMode val="edge"/>
          <c:x val="0.29552386140411696"/>
          <c:y val="0.91551172488217969"/>
          <c:w val="0.40895194704435528"/>
          <c:h val="7.7648462882974265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userShapes r:id="rId4"/>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553475626867397"/>
          <c:y val="7.2410357963727232E-2"/>
          <c:w val="0.79834365043992139"/>
          <c:h val="0.71169268319218348"/>
        </c:manualLayout>
      </c:layout>
      <c:barChart>
        <c:barDir val="col"/>
        <c:grouping val="stacked"/>
        <c:varyColors val="0"/>
        <c:ser>
          <c:idx val="1"/>
          <c:order val="0"/>
          <c:tx>
            <c:strRef>
              <c:f>'4.4.1 G59'!$D$30</c:f>
              <c:strCache>
                <c:ptCount val="1"/>
                <c:pt idx="0">
                  <c:v>Menos de 30 años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'4.4.1 G59'!$E$22:$J$22</c:f>
              <c:strCache>
                <c:ptCount val="6"/>
                <c:pt idx="0">
                  <c:v>2016</c:v>
                </c:pt>
                <c:pt idx="1">
                  <c:v>2017</c:v>
                </c:pt>
                <c:pt idx="2">
                  <c:v>2018</c:v>
                </c:pt>
                <c:pt idx="3">
                  <c:v>2019</c:v>
                </c:pt>
                <c:pt idx="4">
                  <c:v>Total</c:v>
                </c:pt>
                <c:pt idx="5">
                  <c:v>Demandantes</c:v>
                </c:pt>
              </c:strCache>
            </c:strRef>
          </c:cat>
          <c:val>
            <c:numRef>
              <c:f>'4.4.1 G59'!$E$30:$J$30</c:f>
              <c:numCache>
                <c:formatCode>#,##0.0</c:formatCode>
                <c:ptCount val="6"/>
                <c:pt idx="0">
                  <c:v>42.099636519136197</c:v>
                </c:pt>
                <c:pt idx="1">
                  <c:v>42.365922504490634</c:v>
                </c:pt>
                <c:pt idx="2">
                  <c:v>39.462636439966417</c:v>
                </c:pt>
                <c:pt idx="3">
                  <c:v>39.794608472400512</c:v>
                </c:pt>
                <c:pt idx="4">
                  <c:v>41.225829989055093</c:v>
                </c:pt>
                <c:pt idx="5">
                  <c:v>24.5</c:v>
                </c:pt>
              </c:numCache>
            </c:numRef>
          </c:val>
          <c:extLst>
            <c:ext xmlns:c16="http://schemas.microsoft.com/office/drawing/2014/chart" uri="{C3380CC4-5D6E-409C-BE32-E72D297353CC}">
              <c16:uniqueId val="{00000000-5B0D-2B42-9D7F-C9AA9E259C98}"/>
            </c:ext>
          </c:extLst>
        </c:ser>
        <c:ser>
          <c:idx val="0"/>
          <c:order val="1"/>
          <c:tx>
            <c:strRef>
              <c:f>'4.4.1 G59'!$D$31</c:f>
              <c:strCache>
                <c:ptCount val="1"/>
                <c:pt idx="0">
                  <c:v>Entre 30 y 44 años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'4.4.1 G59'!$E$22:$J$22</c:f>
              <c:strCache>
                <c:ptCount val="6"/>
                <c:pt idx="0">
                  <c:v>2016</c:v>
                </c:pt>
                <c:pt idx="1">
                  <c:v>2017</c:v>
                </c:pt>
                <c:pt idx="2">
                  <c:v>2018</c:v>
                </c:pt>
                <c:pt idx="3">
                  <c:v>2019</c:v>
                </c:pt>
                <c:pt idx="4">
                  <c:v>Total</c:v>
                </c:pt>
                <c:pt idx="5">
                  <c:v>Demandantes</c:v>
                </c:pt>
              </c:strCache>
            </c:strRef>
          </c:cat>
          <c:val>
            <c:numRef>
              <c:f>'4.4.1 G59'!$E$31:$J$31</c:f>
              <c:numCache>
                <c:formatCode>#,##0.0</c:formatCode>
                <c:ptCount val="6"/>
                <c:pt idx="0">
                  <c:v>34.231344879196065</c:v>
                </c:pt>
                <c:pt idx="1">
                  <c:v>35.00128303823454</c:v>
                </c:pt>
                <c:pt idx="2">
                  <c:v>35.852225020990765</c:v>
                </c:pt>
                <c:pt idx="3">
                  <c:v>37.291399229781774</c:v>
                </c:pt>
                <c:pt idx="4">
                  <c:v>35.220722364100695</c:v>
                </c:pt>
                <c:pt idx="5">
                  <c:v>32.200000000000003</c:v>
                </c:pt>
              </c:numCache>
            </c:numRef>
          </c:val>
          <c:extLst>
            <c:ext xmlns:c16="http://schemas.microsoft.com/office/drawing/2014/chart" uri="{C3380CC4-5D6E-409C-BE32-E72D297353CC}">
              <c16:uniqueId val="{00000001-5B0D-2B42-9D7F-C9AA9E259C98}"/>
            </c:ext>
          </c:extLst>
        </c:ser>
        <c:ser>
          <c:idx val="2"/>
          <c:order val="2"/>
          <c:tx>
            <c:strRef>
              <c:f>'4.4.1 G59'!$D$32</c:f>
              <c:strCache>
                <c:ptCount val="1"/>
                <c:pt idx="0">
                  <c:v>Entre 45 y 54 años</c:v>
                </c:pt>
              </c:strCache>
            </c:strRef>
          </c:tx>
          <c:spPr>
            <a:solidFill>
              <a:srgbClr val="8C2633">
                <a:lumMod val="60000"/>
                <a:lumOff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'4.4.1 G59'!$E$22:$J$22</c:f>
              <c:strCache>
                <c:ptCount val="6"/>
                <c:pt idx="0">
                  <c:v>2016</c:v>
                </c:pt>
                <c:pt idx="1">
                  <c:v>2017</c:v>
                </c:pt>
                <c:pt idx="2">
                  <c:v>2018</c:v>
                </c:pt>
                <c:pt idx="3">
                  <c:v>2019</c:v>
                </c:pt>
                <c:pt idx="4">
                  <c:v>Total</c:v>
                </c:pt>
                <c:pt idx="5">
                  <c:v>Demandantes</c:v>
                </c:pt>
              </c:strCache>
            </c:strRef>
          </c:cat>
          <c:val>
            <c:numRef>
              <c:f>'4.4.1 G59'!$E$32:$J$32</c:f>
              <c:numCache>
                <c:formatCode>#,##0.0</c:formatCode>
                <c:ptCount val="6"/>
                <c:pt idx="0">
                  <c:v>19.499679281590762</c:v>
                </c:pt>
                <c:pt idx="1">
                  <c:v>18.296125224531689</c:v>
                </c:pt>
                <c:pt idx="2">
                  <c:v>19.255527567870136</c:v>
                </c:pt>
                <c:pt idx="3">
                  <c:v>17.201540436456998</c:v>
                </c:pt>
                <c:pt idx="4">
                  <c:v>18.83254286756658</c:v>
                </c:pt>
                <c:pt idx="5">
                  <c:v>23.8</c:v>
                </c:pt>
              </c:numCache>
            </c:numRef>
          </c:val>
          <c:extLst>
            <c:ext xmlns:c16="http://schemas.microsoft.com/office/drawing/2014/chart" uri="{C3380CC4-5D6E-409C-BE32-E72D297353CC}">
              <c16:uniqueId val="{00000002-5B0D-2B42-9D7F-C9AA9E259C98}"/>
            </c:ext>
          </c:extLst>
        </c:ser>
        <c:ser>
          <c:idx val="3"/>
          <c:order val="3"/>
          <c:tx>
            <c:strRef>
              <c:f>'4.4.1 G59'!$D$33</c:f>
              <c:strCache>
                <c:ptCount val="1"/>
                <c:pt idx="0">
                  <c:v>55 años o más</c:v>
                </c:pt>
              </c:strCache>
            </c:strRef>
          </c:tx>
          <c:spPr>
            <a:solidFill>
              <a:schemeClr val="accent4"/>
            </a:solidFill>
            <a:ln>
              <a:noFill/>
            </a:ln>
            <a:effectLst/>
          </c:spPr>
          <c:invertIfNegative val="0"/>
          <c:cat>
            <c:strRef>
              <c:f>'4.4.1 G59'!$E$22:$J$22</c:f>
              <c:strCache>
                <c:ptCount val="6"/>
                <c:pt idx="0">
                  <c:v>2016</c:v>
                </c:pt>
                <c:pt idx="1">
                  <c:v>2017</c:v>
                </c:pt>
                <c:pt idx="2">
                  <c:v>2018</c:v>
                </c:pt>
                <c:pt idx="3">
                  <c:v>2019</c:v>
                </c:pt>
                <c:pt idx="4">
                  <c:v>Total</c:v>
                </c:pt>
                <c:pt idx="5">
                  <c:v>Demandantes</c:v>
                </c:pt>
              </c:strCache>
            </c:strRef>
          </c:cat>
          <c:val>
            <c:numRef>
              <c:f>'4.4.1 G59'!$E$33:$J$33</c:f>
              <c:numCache>
                <c:formatCode>#,##0.0</c:formatCode>
                <c:ptCount val="6"/>
                <c:pt idx="0">
                  <c:v>4.1051956382296337</c:v>
                </c:pt>
                <c:pt idx="1">
                  <c:v>4.3110084680523482</c:v>
                </c:pt>
                <c:pt idx="2">
                  <c:v>5.3176602294990198</c:v>
                </c:pt>
                <c:pt idx="3">
                  <c:v>5.6482670089858793</c:v>
                </c:pt>
                <c:pt idx="4">
                  <c:v>4.6552353155782562</c:v>
                </c:pt>
                <c:pt idx="5">
                  <c:v>19.5</c:v>
                </c:pt>
              </c:numCache>
            </c:numRef>
          </c:val>
          <c:extLst>
            <c:ext xmlns:c16="http://schemas.microsoft.com/office/drawing/2014/chart" uri="{C3380CC4-5D6E-409C-BE32-E72D297353CC}">
              <c16:uniqueId val="{00000003-5B0D-2B42-9D7F-C9AA9E259C98}"/>
            </c:ext>
          </c:extLst>
        </c:ser>
        <c:dLbls>
          <c:showLegendKey val="0"/>
          <c:showVal val="0"/>
          <c:showCatName val="0"/>
          <c:showSerName val="0"/>
          <c:showPercent val="0"/>
          <c:showBubbleSize val="0"/>
        </c:dLbls>
        <c:gapWidth val="50"/>
        <c:overlap val="100"/>
        <c:axId val="329938191"/>
        <c:axId val="329938607"/>
      </c:barChart>
      <c:catAx>
        <c:axId val="32993819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majorUnit val="20"/>
      </c:valAx>
      <c:spPr>
        <a:noFill/>
        <a:ln>
          <a:noFill/>
        </a:ln>
        <a:effectLst/>
      </c:spPr>
    </c:plotArea>
    <c:legend>
      <c:legendPos val="b"/>
      <c:layout>
        <c:manualLayout>
          <c:xMode val="edge"/>
          <c:yMode val="edge"/>
          <c:x val="6.9119746122242767E-2"/>
          <c:y val="0.8473280513040693"/>
          <c:w val="0.83565103812332775"/>
          <c:h val="0.152671948695930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userShapes r:id="rId4"/>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553475626867397"/>
          <c:y val="7.2410357963727232E-2"/>
          <c:w val="0.79834365043992139"/>
          <c:h val="0.71169268319218348"/>
        </c:manualLayout>
      </c:layout>
      <c:barChart>
        <c:barDir val="col"/>
        <c:grouping val="stacked"/>
        <c:varyColors val="0"/>
        <c:ser>
          <c:idx val="1"/>
          <c:order val="0"/>
          <c:tx>
            <c:strRef>
              <c:f>'4.4.1 G59'!$D$47</c:f>
              <c:strCache>
                <c:ptCount val="1"/>
                <c:pt idx="0">
                  <c:v>Bajo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'4.4.1 G59'!$E$40:$J$40</c:f>
              <c:strCache>
                <c:ptCount val="6"/>
                <c:pt idx="0">
                  <c:v>2016</c:v>
                </c:pt>
                <c:pt idx="1">
                  <c:v>2017</c:v>
                </c:pt>
                <c:pt idx="2">
                  <c:v>2018</c:v>
                </c:pt>
                <c:pt idx="3">
                  <c:v>2019</c:v>
                </c:pt>
                <c:pt idx="4">
                  <c:v>Total</c:v>
                </c:pt>
                <c:pt idx="5">
                  <c:v>Demandantes</c:v>
                </c:pt>
              </c:strCache>
            </c:strRef>
          </c:cat>
          <c:val>
            <c:numRef>
              <c:f>'4.4.1 G59'!$E$47:$J$47</c:f>
              <c:numCache>
                <c:formatCode>#,##0.0</c:formatCode>
                <c:ptCount val="6"/>
                <c:pt idx="0">
                  <c:v>46.696600384862094</c:v>
                </c:pt>
                <c:pt idx="1">
                  <c:v>44.855016679497048</c:v>
                </c:pt>
                <c:pt idx="2">
                  <c:v>46.963336132101873</c:v>
                </c:pt>
                <c:pt idx="3">
                  <c:v>48.331193838254173</c:v>
                </c:pt>
                <c:pt idx="4">
                  <c:v>46.428310835461509</c:v>
                </c:pt>
                <c:pt idx="5">
                  <c:v>70.928747213092052</c:v>
                </c:pt>
              </c:numCache>
            </c:numRef>
          </c:val>
          <c:extLst>
            <c:ext xmlns:c16="http://schemas.microsoft.com/office/drawing/2014/chart" uri="{C3380CC4-5D6E-409C-BE32-E72D297353CC}">
              <c16:uniqueId val="{00000000-67B1-2C41-94CD-34BD24AC7364}"/>
            </c:ext>
          </c:extLst>
        </c:ser>
        <c:ser>
          <c:idx val="0"/>
          <c:order val="1"/>
          <c:tx>
            <c:strRef>
              <c:f>'4.4.1 G59'!$D$48</c:f>
              <c:strCache>
                <c:ptCount val="1"/>
                <c:pt idx="0">
                  <c:v>Medio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'4.4.1 G59'!$E$40:$J$40</c:f>
              <c:strCache>
                <c:ptCount val="6"/>
                <c:pt idx="0">
                  <c:v>2016</c:v>
                </c:pt>
                <c:pt idx="1">
                  <c:v>2017</c:v>
                </c:pt>
                <c:pt idx="2">
                  <c:v>2018</c:v>
                </c:pt>
                <c:pt idx="3">
                  <c:v>2019</c:v>
                </c:pt>
                <c:pt idx="4">
                  <c:v>Total</c:v>
                </c:pt>
                <c:pt idx="5">
                  <c:v>Demandantes</c:v>
                </c:pt>
              </c:strCache>
            </c:strRef>
          </c:cat>
          <c:val>
            <c:numRef>
              <c:f>'4.4.1 G59'!$E$48:$J$48</c:f>
              <c:numCache>
                <c:formatCode>#,##0.0</c:formatCode>
                <c:ptCount val="6"/>
                <c:pt idx="0">
                  <c:v>23.519350010690612</c:v>
                </c:pt>
                <c:pt idx="1">
                  <c:v>22.992045162945857</c:v>
                </c:pt>
                <c:pt idx="2">
                  <c:v>23.425692695214106</c:v>
                </c:pt>
                <c:pt idx="3">
                  <c:v>19.383825417201543</c:v>
                </c:pt>
                <c:pt idx="4">
                  <c:v>22.874863188617294</c:v>
                </c:pt>
                <c:pt idx="5">
                  <c:v>13.130270795834829</c:v>
                </c:pt>
              </c:numCache>
            </c:numRef>
          </c:val>
          <c:extLst>
            <c:ext xmlns:c16="http://schemas.microsoft.com/office/drawing/2014/chart" uri="{C3380CC4-5D6E-409C-BE32-E72D297353CC}">
              <c16:uniqueId val="{00000001-67B1-2C41-94CD-34BD24AC7364}"/>
            </c:ext>
          </c:extLst>
        </c:ser>
        <c:ser>
          <c:idx val="2"/>
          <c:order val="2"/>
          <c:tx>
            <c:strRef>
              <c:f>'4.4.1 G59'!$D$49</c:f>
              <c:strCache>
                <c:ptCount val="1"/>
                <c:pt idx="0">
                  <c:v>Alto</c:v>
                </c:pt>
              </c:strCache>
            </c:strRef>
          </c:tx>
          <c:spPr>
            <a:solidFill>
              <a:srgbClr val="D4627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'4.4.1 G59'!$E$40:$J$40</c:f>
              <c:strCache>
                <c:ptCount val="6"/>
                <c:pt idx="0">
                  <c:v>2016</c:v>
                </c:pt>
                <c:pt idx="1">
                  <c:v>2017</c:v>
                </c:pt>
                <c:pt idx="2">
                  <c:v>2018</c:v>
                </c:pt>
                <c:pt idx="3">
                  <c:v>2019</c:v>
                </c:pt>
                <c:pt idx="4">
                  <c:v>Total</c:v>
                </c:pt>
                <c:pt idx="5">
                  <c:v>Demandantes</c:v>
                </c:pt>
              </c:strCache>
            </c:strRef>
          </c:cat>
          <c:val>
            <c:numRef>
              <c:f>'4.4.1 G59'!$E$49:$J$49</c:f>
              <c:numCache>
                <c:formatCode>#,##0.0</c:formatCode>
                <c:ptCount val="6"/>
                <c:pt idx="0">
                  <c:v>29.71990592259996</c:v>
                </c:pt>
                <c:pt idx="1">
                  <c:v>32.127277392866304</c:v>
                </c:pt>
                <c:pt idx="2">
                  <c:v>29.499020431010354</c:v>
                </c:pt>
                <c:pt idx="3">
                  <c:v>32.220795892169448</c:v>
                </c:pt>
                <c:pt idx="4">
                  <c:v>30.631156512221818</c:v>
                </c:pt>
                <c:pt idx="5">
                  <c:v>15.940981991073128</c:v>
                </c:pt>
              </c:numCache>
            </c:numRef>
          </c:val>
          <c:extLst>
            <c:ext xmlns:c16="http://schemas.microsoft.com/office/drawing/2014/chart" uri="{C3380CC4-5D6E-409C-BE32-E72D297353CC}">
              <c16:uniqueId val="{00000002-67B1-2C41-94CD-34BD24AC7364}"/>
            </c:ext>
          </c:extLst>
        </c:ser>
        <c:dLbls>
          <c:dLblPos val="ctr"/>
          <c:showLegendKey val="0"/>
          <c:showVal val="1"/>
          <c:showCatName val="0"/>
          <c:showSerName val="0"/>
          <c:showPercent val="0"/>
          <c:showBubbleSize val="0"/>
        </c:dLbls>
        <c:gapWidth val="50"/>
        <c:overlap val="100"/>
        <c:axId val="329938191"/>
        <c:axId val="329938607"/>
        <c:extLst/>
      </c:barChart>
      <c:catAx>
        <c:axId val="32993819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majorUnit val="20"/>
      </c:valAx>
      <c:spPr>
        <a:noFill/>
        <a:ln>
          <a:noFill/>
        </a:ln>
        <a:effectLst/>
      </c:spPr>
    </c:plotArea>
    <c:legend>
      <c:legendPos val="b"/>
      <c:layout>
        <c:manualLayout>
          <c:xMode val="edge"/>
          <c:yMode val="edge"/>
          <c:x val="6.2156853034880111E-3"/>
          <c:y val="0.91551172488217969"/>
          <c:w val="0.94976014790604002"/>
          <c:h val="8.4488233708521585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userShapes r:id="rId4"/>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553475626867397"/>
          <c:y val="7.2410357963727232E-2"/>
          <c:w val="0.79834365043992139"/>
          <c:h val="0.71169268319218348"/>
        </c:manualLayout>
      </c:layout>
      <c:barChart>
        <c:barDir val="col"/>
        <c:grouping val="stacked"/>
        <c:varyColors val="0"/>
        <c:ser>
          <c:idx val="1"/>
          <c:order val="0"/>
          <c:tx>
            <c:strRef>
              <c:f>'4.4.1 G59'!$D$68</c:f>
              <c:strCache>
                <c:ptCount val="1"/>
                <c:pt idx="0">
                  <c:v>Admin. y gestión</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'4.4.1 G59'!$E$59:$I$59</c:f>
              <c:strCache>
                <c:ptCount val="5"/>
                <c:pt idx="0">
                  <c:v>2016</c:v>
                </c:pt>
                <c:pt idx="1">
                  <c:v>2017</c:v>
                </c:pt>
                <c:pt idx="2">
                  <c:v>2018</c:v>
                </c:pt>
                <c:pt idx="3">
                  <c:v>2019</c:v>
                </c:pt>
                <c:pt idx="4">
                  <c:v>Total</c:v>
                </c:pt>
              </c:strCache>
            </c:strRef>
          </c:cat>
          <c:val>
            <c:numRef>
              <c:f>'4.4.1 G59'!$E$68:$I$68</c:f>
              <c:numCache>
                <c:formatCode>#,##0.0</c:formatCode>
                <c:ptCount val="5"/>
                <c:pt idx="0">
                  <c:v>9.1538946042410245</c:v>
                </c:pt>
                <c:pt idx="1">
                  <c:v>7.4422148844297693</c:v>
                </c:pt>
                <c:pt idx="2">
                  <c:v>11.363008017694222</c:v>
                </c:pt>
                <c:pt idx="3">
                  <c:v>3.1630170316301705</c:v>
                </c:pt>
                <c:pt idx="4">
                  <c:v>8.5380703388009458</c:v>
                </c:pt>
              </c:numCache>
            </c:numRef>
          </c:val>
          <c:extLst>
            <c:ext xmlns:c16="http://schemas.microsoft.com/office/drawing/2014/chart" uri="{C3380CC4-5D6E-409C-BE32-E72D297353CC}">
              <c16:uniqueId val="{00000000-11DB-C746-BCC6-70E6158233D3}"/>
            </c:ext>
          </c:extLst>
        </c:ser>
        <c:ser>
          <c:idx val="0"/>
          <c:order val="1"/>
          <c:tx>
            <c:strRef>
              <c:f>'4.4.1 G59'!$D$69</c:f>
              <c:strCache>
                <c:ptCount val="1"/>
                <c:pt idx="0">
                  <c:v>Form. Comp.</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'4.4.1 G59'!$E$59:$I$59</c:f>
              <c:strCache>
                <c:ptCount val="5"/>
                <c:pt idx="0">
                  <c:v>2016</c:v>
                </c:pt>
                <c:pt idx="1">
                  <c:v>2017</c:v>
                </c:pt>
                <c:pt idx="2">
                  <c:v>2018</c:v>
                </c:pt>
                <c:pt idx="3">
                  <c:v>2019</c:v>
                </c:pt>
                <c:pt idx="4">
                  <c:v>Total</c:v>
                </c:pt>
              </c:strCache>
            </c:strRef>
          </c:cat>
          <c:val>
            <c:numRef>
              <c:f>'4.4.1 G59'!$E$69:$I$69</c:f>
              <c:numCache>
                <c:formatCode>#,##0.0</c:formatCode>
                <c:ptCount val="5"/>
                <c:pt idx="0">
                  <c:v>13.877808104136049</c:v>
                </c:pt>
                <c:pt idx="1">
                  <c:v>4.013208026416053</c:v>
                </c:pt>
                <c:pt idx="2">
                  <c:v>3.4282554603262372</c:v>
                </c:pt>
                <c:pt idx="3">
                  <c:v>1.0340632603406326</c:v>
                </c:pt>
                <c:pt idx="4">
                  <c:v>6.8762982594370028</c:v>
                </c:pt>
              </c:numCache>
            </c:numRef>
          </c:val>
          <c:extLst>
            <c:ext xmlns:c16="http://schemas.microsoft.com/office/drawing/2014/chart" uri="{C3380CC4-5D6E-409C-BE32-E72D297353CC}">
              <c16:uniqueId val="{00000001-11DB-C746-BCC6-70E6158233D3}"/>
            </c:ext>
          </c:extLst>
        </c:ser>
        <c:ser>
          <c:idx val="2"/>
          <c:order val="2"/>
          <c:tx>
            <c:strRef>
              <c:f>'4.4.1 G59'!$D$70</c:f>
              <c:strCache>
                <c:ptCount val="1"/>
                <c:pt idx="0">
                  <c:v>Host. y Turis.</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'4.4.1 G59'!$E$59:$I$59</c:f>
              <c:strCache>
                <c:ptCount val="5"/>
                <c:pt idx="0">
                  <c:v>2016</c:v>
                </c:pt>
                <c:pt idx="1">
                  <c:v>2017</c:v>
                </c:pt>
                <c:pt idx="2">
                  <c:v>2018</c:v>
                </c:pt>
                <c:pt idx="3">
                  <c:v>2019</c:v>
                </c:pt>
                <c:pt idx="4">
                  <c:v>Total</c:v>
                </c:pt>
              </c:strCache>
            </c:strRef>
          </c:cat>
          <c:val>
            <c:numRef>
              <c:f>'4.4.1 G59'!$E$70:$I$70</c:f>
              <c:numCache>
                <c:formatCode>#,##0.0</c:formatCode>
                <c:ptCount val="5"/>
                <c:pt idx="0">
                  <c:v>7.3903002309468819</c:v>
                </c:pt>
                <c:pt idx="1">
                  <c:v>8.1534163068326144</c:v>
                </c:pt>
                <c:pt idx="2">
                  <c:v>5.7506220624827211</c:v>
                </c:pt>
                <c:pt idx="3">
                  <c:v>14.963503649635038</c:v>
                </c:pt>
                <c:pt idx="4">
                  <c:v>8.0724876441515647</c:v>
                </c:pt>
              </c:numCache>
            </c:numRef>
          </c:val>
          <c:extLst>
            <c:ext xmlns:c16="http://schemas.microsoft.com/office/drawing/2014/chart" uri="{C3380CC4-5D6E-409C-BE32-E72D297353CC}">
              <c16:uniqueId val="{00000002-11DB-C746-BCC6-70E6158233D3}"/>
            </c:ext>
          </c:extLst>
        </c:ser>
        <c:ser>
          <c:idx val="3"/>
          <c:order val="3"/>
          <c:tx>
            <c:strRef>
              <c:f>'4.4.1 G59'!$D$71</c:f>
              <c:strCache>
                <c:ptCount val="1"/>
                <c:pt idx="0">
                  <c:v>S. Sociocult.</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'4.4.1 G59'!$E$59:$I$59</c:f>
              <c:strCache>
                <c:ptCount val="5"/>
                <c:pt idx="0">
                  <c:v>2016</c:v>
                </c:pt>
                <c:pt idx="1">
                  <c:v>2017</c:v>
                </c:pt>
                <c:pt idx="2">
                  <c:v>2018</c:v>
                </c:pt>
                <c:pt idx="3">
                  <c:v>2019</c:v>
                </c:pt>
                <c:pt idx="4">
                  <c:v>Total</c:v>
                </c:pt>
              </c:strCache>
            </c:strRef>
          </c:cat>
          <c:val>
            <c:numRef>
              <c:f>'4.4.1 G59'!$E$71:$I$71</c:f>
              <c:numCache>
                <c:formatCode>#,##0.0</c:formatCode>
                <c:ptCount val="5"/>
                <c:pt idx="0">
                  <c:v>37.098467352508926</c:v>
                </c:pt>
                <c:pt idx="1">
                  <c:v>47.269494538989079</c:v>
                </c:pt>
                <c:pt idx="2">
                  <c:v>41.636715510091236</c:v>
                </c:pt>
                <c:pt idx="3">
                  <c:v>40.085158150851576</c:v>
                </c:pt>
                <c:pt idx="4">
                  <c:v>41.494162309290168</c:v>
                </c:pt>
              </c:numCache>
            </c:numRef>
          </c:val>
          <c:extLst>
            <c:ext xmlns:c16="http://schemas.microsoft.com/office/drawing/2014/chart" uri="{C3380CC4-5D6E-409C-BE32-E72D297353CC}">
              <c16:uniqueId val="{00000003-11DB-C746-BCC6-70E6158233D3}"/>
            </c:ext>
          </c:extLst>
        </c:ser>
        <c:ser>
          <c:idx val="4"/>
          <c:order val="4"/>
          <c:tx>
            <c:strRef>
              <c:f>'4.4.1 G59'!$D$72</c:f>
              <c:strCache>
                <c:ptCount val="1"/>
                <c:pt idx="0">
                  <c:v>Transporte</c:v>
                </c:pt>
              </c:strCache>
            </c:strRef>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'4.4.1 G59'!$E$59:$I$59</c:f>
              <c:strCache>
                <c:ptCount val="5"/>
                <c:pt idx="0">
                  <c:v>2016</c:v>
                </c:pt>
                <c:pt idx="1">
                  <c:v>2017</c:v>
                </c:pt>
                <c:pt idx="2">
                  <c:v>2018</c:v>
                </c:pt>
                <c:pt idx="3">
                  <c:v>2019</c:v>
                </c:pt>
                <c:pt idx="4">
                  <c:v>Total</c:v>
                </c:pt>
              </c:strCache>
            </c:strRef>
          </c:cat>
          <c:val>
            <c:numRef>
              <c:f>'4.4.1 G59'!$E$72:$I$72</c:f>
              <c:numCache>
                <c:formatCode>#,##0.0</c:formatCode>
                <c:ptCount val="5"/>
                <c:pt idx="0">
                  <c:v>9.0909090909090917</c:v>
                </c:pt>
                <c:pt idx="1">
                  <c:v>9.931419862839725</c:v>
                </c:pt>
                <c:pt idx="2">
                  <c:v>8.4047553220901285</c:v>
                </c:pt>
                <c:pt idx="3">
                  <c:v>0</c:v>
                </c:pt>
                <c:pt idx="4">
                  <c:v>8.0796504548384789</c:v>
                </c:pt>
              </c:numCache>
            </c:numRef>
          </c:val>
          <c:extLst>
            <c:ext xmlns:c16="http://schemas.microsoft.com/office/drawing/2014/chart" uri="{C3380CC4-5D6E-409C-BE32-E72D297353CC}">
              <c16:uniqueId val="{00000004-11DB-C746-BCC6-70E6158233D3}"/>
            </c:ext>
          </c:extLst>
        </c:ser>
        <c:ser>
          <c:idx val="5"/>
          <c:order val="5"/>
          <c:tx>
            <c:strRef>
              <c:f>'4.4.1 G59'!$D$73</c:f>
              <c:strCache>
                <c:ptCount val="1"/>
                <c:pt idx="0">
                  <c:v>Otras</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'4.4.1 G59'!$E$59:$I$59</c:f>
              <c:strCache>
                <c:ptCount val="5"/>
                <c:pt idx="0">
                  <c:v>2016</c:v>
                </c:pt>
                <c:pt idx="1">
                  <c:v>2017</c:v>
                </c:pt>
                <c:pt idx="2">
                  <c:v>2018</c:v>
                </c:pt>
                <c:pt idx="3">
                  <c:v>2019</c:v>
                </c:pt>
                <c:pt idx="4">
                  <c:v>Total</c:v>
                </c:pt>
              </c:strCache>
            </c:strRef>
          </c:cat>
          <c:val>
            <c:numRef>
              <c:f>'4.4.1 G59'!$E$73:$I$73</c:f>
              <c:numCache>
                <c:formatCode>#,##0.0</c:formatCode>
                <c:ptCount val="5"/>
                <c:pt idx="0">
                  <c:v>23.388620617258031</c:v>
                </c:pt>
                <c:pt idx="1">
                  <c:v>23.190246380492759</c:v>
                </c:pt>
                <c:pt idx="2">
                  <c:v>29.416643627315452</c:v>
                </c:pt>
                <c:pt idx="3">
                  <c:v>40.754257907542581</c:v>
                </c:pt>
                <c:pt idx="4">
                  <c:v>26.939330993481843</c:v>
                </c:pt>
              </c:numCache>
            </c:numRef>
          </c:val>
          <c:extLst>
            <c:ext xmlns:c16="http://schemas.microsoft.com/office/drawing/2014/chart" uri="{C3380CC4-5D6E-409C-BE32-E72D297353CC}">
              <c16:uniqueId val="{00000005-11DB-C746-BCC6-70E6158233D3}"/>
            </c:ext>
          </c:extLst>
        </c:ser>
        <c:dLbls>
          <c:dLblPos val="ctr"/>
          <c:showLegendKey val="0"/>
          <c:showVal val="1"/>
          <c:showCatName val="0"/>
          <c:showSerName val="0"/>
          <c:showPercent val="0"/>
          <c:showBubbleSize val="0"/>
        </c:dLbls>
        <c:gapWidth val="50"/>
        <c:overlap val="100"/>
        <c:axId val="329938191"/>
        <c:axId val="329938607"/>
      </c:barChart>
      <c:catAx>
        <c:axId val="32993819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majorUnit val="20"/>
      </c:valAx>
      <c:spPr>
        <a:noFill/>
        <a:ln>
          <a:noFill/>
        </a:ln>
        <a:effectLst/>
      </c:spPr>
    </c:plotArea>
    <c:legend>
      <c:legendPos val="b"/>
      <c:layout>
        <c:manualLayout>
          <c:xMode val="edge"/>
          <c:yMode val="edge"/>
          <c:x val="6.9119746122242767E-2"/>
          <c:y val="0.8473280513040693"/>
          <c:w val="0.81054471428409103"/>
          <c:h val="0.1473254048912818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bg1"/>
          </a:solidFill>
          <a:latin typeface="Century Gothic" panose="020B0502020202020204" pitchFamily="34" charset="0"/>
        </a:defRPr>
      </a:pPr>
      <a:endParaRPr lang="es-ES"/>
    </a:p>
  </c:txPr>
  <c:printSettings>
    <c:headerFooter/>
    <c:pageMargins b="0.75" l="0.7" r="0.7" t="0.75" header="0.3" footer="0.3"/>
    <c:pageSetup/>
  </c:printSettings>
  <c:userShapes r:id="rId4"/>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53503438652446"/>
          <c:y val="0.19121439972328819"/>
          <c:w val="0.63054644183945119"/>
          <c:h val="0.61323545216000763"/>
        </c:manualLayout>
      </c:layout>
      <c:barChart>
        <c:barDir val="col"/>
        <c:grouping val="stacked"/>
        <c:varyColors val="0"/>
        <c:ser>
          <c:idx val="1"/>
          <c:order val="0"/>
          <c:tx>
            <c:strRef>
              <c:f>'4.4.1 G60'!$D$6</c:f>
              <c:strCache>
                <c:ptCount val="1"/>
                <c:pt idx="0">
                  <c:v>Obligaciones reconocidas</c:v>
                </c:pt>
              </c:strCache>
            </c:strRef>
          </c:tx>
          <c:spPr>
            <a:pattFill prst="wdUpDiag">
              <a:fgClr>
                <a:srgbClr val="83082A"/>
              </a:fgClr>
              <a:bgClr>
                <a:sysClr val="window" lastClr="FFFFFF"/>
              </a:bgClr>
            </a:pattFill>
            <a:ln>
              <a:noFill/>
            </a:ln>
            <a:effectLst/>
          </c:spPr>
          <c:invertIfNegative val="0"/>
          <c:cat>
            <c:numRef>
              <c:f>'4.4.1 G60'!$E$5:$G$5</c:f>
              <c:numCache>
                <c:formatCode>General</c:formatCode>
                <c:ptCount val="3"/>
                <c:pt idx="0">
                  <c:v>2016</c:v>
                </c:pt>
                <c:pt idx="1">
                  <c:v>2017</c:v>
                </c:pt>
                <c:pt idx="2">
                  <c:v>2018</c:v>
                </c:pt>
              </c:numCache>
            </c:numRef>
          </c:cat>
          <c:val>
            <c:numRef>
              <c:f>'4.4.1 G60'!$E$6:$G$6</c:f>
              <c:numCache>
                <c:formatCode>#,##0</c:formatCode>
                <c:ptCount val="3"/>
                <c:pt idx="0">
                  <c:v>9.9</c:v>
                </c:pt>
                <c:pt idx="1">
                  <c:v>8.6</c:v>
                </c:pt>
                <c:pt idx="2">
                  <c:v>8.5</c:v>
                </c:pt>
              </c:numCache>
            </c:numRef>
          </c:val>
          <c:extLst>
            <c:ext xmlns:c16="http://schemas.microsoft.com/office/drawing/2014/chart" uri="{C3380CC4-5D6E-409C-BE32-E72D297353CC}">
              <c16:uniqueId val="{00000000-C2F3-A74D-98D1-ED57479467BF}"/>
            </c:ext>
          </c:extLst>
        </c:ser>
        <c:ser>
          <c:idx val="2"/>
          <c:order val="1"/>
          <c:tx>
            <c:strRef>
              <c:f>'4.4.1 G60'!$D$7</c:f>
              <c:strCache>
                <c:ptCount val="1"/>
                <c:pt idx="0">
                  <c:v>Crédito definitivo pendiente de ejecutar</c:v>
                </c:pt>
              </c:strCache>
            </c:strRef>
          </c:tx>
          <c:spPr>
            <a:solidFill>
              <a:srgbClr val="430416"/>
            </a:solidFill>
            <a:ln>
              <a:noFill/>
            </a:ln>
            <a:effectLst/>
          </c:spPr>
          <c:invertIfNegative val="0"/>
          <c:cat>
            <c:numRef>
              <c:f>'4.4.1 G60'!$E$5:$G$5</c:f>
              <c:numCache>
                <c:formatCode>General</c:formatCode>
                <c:ptCount val="3"/>
                <c:pt idx="0">
                  <c:v>2016</c:v>
                </c:pt>
                <c:pt idx="1">
                  <c:v>2017</c:v>
                </c:pt>
                <c:pt idx="2">
                  <c:v>2018</c:v>
                </c:pt>
              </c:numCache>
            </c:numRef>
          </c:cat>
          <c:val>
            <c:numRef>
              <c:f>'4.4.1 G60'!$E$7:$G$7</c:f>
              <c:numCache>
                <c:formatCode>#,##0</c:formatCode>
                <c:ptCount val="3"/>
                <c:pt idx="0">
                  <c:v>2.1</c:v>
                </c:pt>
                <c:pt idx="1">
                  <c:v>2.4</c:v>
                </c:pt>
                <c:pt idx="2">
                  <c:v>2.5</c:v>
                </c:pt>
              </c:numCache>
            </c:numRef>
          </c:val>
          <c:extLst>
            <c:ext xmlns:c16="http://schemas.microsoft.com/office/drawing/2014/chart" uri="{C3380CC4-5D6E-409C-BE32-E72D297353CC}">
              <c16:uniqueId val="{00000001-C2F3-A74D-98D1-ED57479467BF}"/>
            </c:ext>
          </c:extLst>
        </c:ser>
        <c:dLbls>
          <c:showLegendKey val="0"/>
          <c:showVal val="0"/>
          <c:showCatName val="0"/>
          <c:showSerName val="0"/>
          <c:showPercent val="0"/>
          <c:showBubbleSize val="0"/>
        </c:dLbls>
        <c:gapWidth val="219"/>
        <c:overlap val="100"/>
        <c:axId val="317209823"/>
        <c:axId val="317206079"/>
      </c:barChart>
      <c:catAx>
        <c:axId val="31720982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17206079"/>
        <c:crosses val="autoZero"/>
        <c:auto val="1"/>
        <c:lblAlgn val="ctr"/>
        <c:lblOffset val="100"/>
        <c:noMultiLvlLbl val="0"/>
      </c:catAx>
      <c:valAx>
        <c:axId val="3172060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atin typeface="Century Gothic" panose="020B0502020202020204" pitchFamily="34" charset="0"/>
                  </a:rPr>
                  <a:t>Millones de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17209823"/>
        <c:crosses val="autoZero"/>
        <c:crossBetween val="between"/>
      </c:valAx>
      <c:spPr>
        <a:noFill/>
        <a:ln>
          <a:noFill/>
        </a:ln>
        <a:effectLst/>
      </c:spPr>
    </c:plotArea>
    <c:legend>
      <c:legendPos val="r"/>
      <c:layout>
        <c:manualLayout>
          <c:xMode val="edge"/>
          <c:yMode val="edge"/>
          <c:x val="0.7443138230745987"/>
          <c:y val="0.25846836404332707"/>
          <c:w val="0.24214215886671051"/>
          <c:h val="0.50844398257324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4709345594000321E-2"/>
          <c:y val="0.1524159071607582"/>
          <c:w val="0.84446524373132603"/>
          <c:h val="0.70362930456015949"/>
        </c:manualLayout>
      </c:layout>
      <c:barChart>
        <c:barDir val="col"/>
        <c:grouping val="clustered"/>
        <c:varyColors val="0"/>
        <c:ser>
          <c:idx val="1"/>
          <c:order val="0"/>
          <c:tx>
            <c:strRef>
              <c:f>'4.4.2 G61'!$E$5</c:f>
              <c:strCache>
                <c:ptCount val="1"/>
                <c:pt idx="0">
                  <c:v>Tratados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'4.4.2 G61'!$D$6:$D$11</c:f>
              <c:strCache>
                <c:ptCount val="6"/>
                <c:pt idx="0">
                  <c:v>1m</c:v>
                </c:pt>
                <c:pt idx="1">
                  <c:v>3m</c:v>
                </c:pt>
                <c:pt idx="2">
                  <c:v>6m</c:v>
                </c:pt>
                <c:pt idx="3">
                  <c:v>12m</c:v>
                </c:pt>
                <c:pt idx="4">
                  <c:v>24m</c:v>
                </c:pt>
                <c:pt idx="5">
                  <c:v>36m</c:v>
                </c:pt>
              </c:strCache>
            </c:strRef>
          </c:cat>
          <c:val>
            <c:numRef>
              <c:f>'4.4.2 G61'!$E$6:$E$11</c:f>
              <c:numCache>
                <c:formatCode>#,##0.0</c:formatCode>
                <c:ptCount val="6"/>
                <c:pt idx="0">
                  <c:v>29.207489013671875</c:v>
                </c:pt>
                <c:pt idx="1">
                  <c:v>37.598217010498047</c:v>
                </c:pt>
                <c:pt idx="2">
                  <c:v>44.281692504882813</c:v>
                </c:pt>
                <c:pt idx="3">
                  <c:v>51.673294067382813</c:v>
                </c:pt>
                <c:pt idx="4">
                  <c:v>53.773307800292969</c:v>
                </c:pt>
                <c:pt idx="5">
                  <c:v>56.467235565185547</c:v>
                </c:pt>
              </c:numCache>
            </c:numRef>
          </c:val>
          <c:extLst>
            <c:ext xmlns:c16="http://schemas.microsoft.com/office/drawing/2014/chart" uri="{C3380CC4-5D6E-409C-BE32-E72D297353CC}">
              <c16:uniqueId val="{00000000-9D32-6346-B089-151443D1DDC8}"/>
            </c:ext>
          </c:extLst>
        </c:ser>
        <c:ser>
          <c:idx val="0"/>
          <c:order val="1"/>
          <c:tx>
            <c:strRef>
              <c:f>'4.4.2 G61'!$F$5</c:f>
              <c:strCache>
                <c:ptCount val="1"/>
                <c:pt idx="0">
                  <c:v>Controles</c:v>
                </c:pt>
              </c:strCache>
            </c:strRef>
          </c:tx>
          <c:spPr>
            <a:solidFill>
              <a:srgbClr val="D9D9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'4.4.2 G61'!$D$6:$D$11</c:f>
              <c:strCache>
                <c:ptCount val="6"/>
                <c:pt idx="0">
                  <c:v>1m</c:v>
                </c:pt>
                <c:pt idx="1">
                  <c:v>3m</c:v>
                </c:pt>
                <c:pt idx="2">
                  <c:v>6m</c:v>
                </c:pt>
                <c:pt idx="3">
                  <c:v>12m</c:v>
                </c:pt>
                <c:pt idx="4">
                  <c:v>24m</c:v>
                </c:pt>
                <c:pt idx="5">
                  <c:v>36m</c:v>
                </c:pt>
              </c:strCache>
            </c:strRef>
          </c:cat>
          <c:val>
            <c:numRef>
              <c:f>'4.4.2 G61'!$F$6:$F$11</c:f>
              <c:numCache>
                <c:formatCode>#,##0.0</c:formatCode>
                <c:ptCount val="6"/>
                <c:pt idx="0">
                  <c:v>33.679309844970703</c:v>
                </c:pt>
                <c:pt idx="1">
                  <c:v>34.736640930175703</c:v>
                </c:pt>
                <c:pt idx="2">
                  <c:v>35.687263488769503</c:v>
                </c:pt>
                <c:pt idx="3">
                  <c:v>43.166168212890597</c:v>
                </c:pt>
                <c:pt idx="4">
                  <c:v>48.239124298095703</c:v>
                </c:pt>
                <c:pt idx="5">
                  <c:v>50.700855255126953</c:v>
                </c:pt>
              </c:numCache>
            </c:numRef>
          </c:val>
          <c:extLst>
            <c:ext xmlns:c16="http://schemas.microsoft.com/office/drawing/2014/chart" uri="{C3380CC4-5D6E-409C-BE32-E72D297353CC}">
              <c16:uniqueId val="{00000001-9D32-6346-B089-151443D1DDC8}"/>
            </c:ext>
          </c:extLst>
        </c:ser>
        <c:dLbls>
          <c:showLegendKey val="0"/>
          <c:showVal val="0"/>
          <c:showCatName val="0"/>
          <c:showSerName val="0"/>
          <c:showPercent val="0"/>
          <c:showBubbleSize val="0"/>
        </c:dLbls>
        <c:gapWidth val="50"/>
        <c:axId val="329938191"/>
        <c:axId val="329938607"/>
      </c:barChart>
      <c:catAx>
        <c:axId val="32993819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max val="7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valAx>
      <c:spPr>
        <a:noFill/>
        <a:ln>
          <a:noFill/>
        </a:ln>
        <a:effectLst/>
      </c:spPr>
    </c:plotArea>
    <c:legend>
      <c:legendPos val="b"/>
      <c:layout>
        <c:manualLayout>
          <c:xMode val="edge"/>
          <c:yMode val="edge"/>
          <c:x val="0.13197506433747339"/>
          <c:y val="0.95200710774412733"/>
          <c:w val="0.75872982804232803"/>
          <c:h val="4.5705110084586685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3335059315562787"/>
          <c:y val="9.8893222837886E-2"/>
          <c:w val="0.6369279358282105"/>
          <c:h val="0.78118539580700563"/>
        </c:manualLayout>
      </c:layout>
      <c:barChart>
        <c:barDir val="bar"/>
        <c:grouping val="clustered"/>
        <c:varyColors val="0"/>
        <c:ser>
          <c:idx val="1"/>
          <c:order val="0"/>
          <c:tx>
            <c:strRef>
              <c:f>'4.4.2 G61'!$F$30</c:f>
              <c:strCache>
                <c:ptCount val="1"/>
                <c:pt idx="0">
                  <c:v>Tratados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rgbClr val="430416"/>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'4.4.2 G61'!$D$31:$E$50</c:f>
              <c:multiLvlStrCache>
                <c:ptCount val="20"/>
                <c:lvl>
                  <c:pt idx="0">
                    <c:v>Total</c:v>
                  </c:pt>
                  <c:pt idx="1">
                    <c:v>Hombre</c:v>
                  </c:pt>
                  <c:pt idx="2">
                    <c:v>Mujer</c:v>
                  </c:pt>
                  <c:pt idx="3">
                    <c:v>Menor de 30 años</c:v>
                  </c:pt>
                  <c:pt idx="4">
                    <c:v>Entre 30 y 49 años</c:v>
                  </c:pt>
                  <c:pt idx="5">
                    <c:v>Mayor de 49 años</c:v>
                  </c:pt>
                  <c:pt idx="6">
                    <c:v>Bajo</c:v>
                  </c:pt>
                  <c:pt idx="7">
                    <c:v>Medio</c:v>
                  </c:pt>
                  <c:pt idx="8">
                    <c:v>Alto</c:v>
                  </c:pt>
                  <c:pt idx="9">
                    <c:v>No</c:v>
                  </c:pt>
                  <c:pt idx="10">
                    <c:v>Sí</c:v>
                  </c:pt>
                  <c:pt idx="11">
                    <c:v>Ninguna</c:v>
                  </c:pt>
                  <c:pt idx="12">
                    <c:v>Menos de 1 año</c:v>
                  </c:pt>
                  <c:pt idx="13">
                    <c:v>De 1 a 3 años</c:v>
                  </c:pt>
                  <c:pt idx="14">
                    <c:v>De 3 a 6 años</c:v>
                  </c:pt>
                  <c:pt idx="15">
                    <c:v>Más de 6 años</c:v>
                  </c:pt>
                  <c:pt idx="16">
                    <c:v>No</c:v>
                  </c:pt>
                  <c:pt idx="17">
                    <c:v>Sí</c:v>
                  </c:pt>
                  <c:pt idx="18">
                    <c:v>No</c:v>
                  </c:pt>
                  <c:pt idx="19">
                    <c:v>Sí</c:v>
                  </c:pt>
                </c:lvl>
                <c:lvl>
                  <c:pt idx="1">
                    <c:v>Sexo</c:v>
                  </c:pt>
                  <c:pt idx="3">
                    <c:v>Edad</c:v>
                  </c:pt>
                  <c:pt idx="6">
                    <c:v>Nivel educativo</c:v>
                  </c:pt>
                  <c:pt idx="9">
                    <c:v>Receptor/a de prestaciones</c:v>
                  </c:pt>
                  <c:pt idx="11">
                    <c:v>Experiencia previa</c:v>
                  </c:pt>
                  <c:pt idx="16">
                    <c:v>Formación SEXPE 3 años</c:v>
                  </c:pt>
                  <c:pt idx="18">
                    <c:v>Contrato subv. SEXPE 3 años</c:v>
                  </c:pt>
                </c:lvl>
              </c:multiLvlStrCache>
            </c:multiLvlStrRef>
          </c:cat>
          <c:val>
            <c:numRef>
              <c:f>'4.4.2 G61'!$F$31:$F$50</c:f>
              <c:numCache>
                <c:formatCode>#,##0.0</c:formatCode>
                <c:ptCount val="20"/>
                <c:pt idx="0">
                  <c:v>51.673294067382813</c:v>
                </c:pt>
                <c:pt idx="1">
                  <c:v>52.021968841552699</c:v>
                </c:pt>
                <c:pt idx="2">
                  <c:v>51.451690673828097</c:v>
                </c:pt>
                <c:pt idx="3">
                  <c:v>52.459014892578125</c:v>
                </c:pt>
                <c:pt idx="4">
                  <c:v>53.015243530273438</c:v>
                </c:pt>
                <c:pt idx="5">
                  <c:v>43.193714141845703</c:v>
                </c:pt>
                <c:pt idx="6">
                  <c:v>50.452011108398438</c:v>
                </c:pt>
                <c:pt idx="7">
                  <c:v>51.351348876953125</c:v>
                </c:pt>
                <c:pt idx="8">
                  <c:v>54.266960144042969</c:v>
                </c:pt>
                <c:pt idx="9">
                  <c:v>48.463626861572202</c:v>
                </c:pt>
                <c:pt idx="10">
                  <c:v>58.454109191894503</c:v>
                </c:pt>
                <c:pt idx="11">
                  <c:v>48.884037017822266</c:v>
                </c:pt>
                <c:pt idx="12">
                  <c:v>52.799057006835938</c:v>
                </c:pt>
                <c:pt idx="13">
                  <c:v>54.323219299316406</c:v>
                </c:pt>
                <c:pt idx="14">
                  <c:v>55.169082641601563</c:v>
                </c:pt>
                <c:pt idx="15">
                  <c:v>51.765651702880859</c:v>
                </c:pt>
                <c:pt idx="16">
                  <c:v>50.980609893798828</c:v>
                </c:pt>
                <c:pt idx="17">
                  <c:v>56.772102355957031</c:v>
                </c:pt>
                <c:pt idx="18">
                  <c:v>51.203578948974609</c:v>
                </c:pt>
                <c:pt idx="19">
                  <c:v>53.574924468994141</c:v>
                </c:pt>
              </c:numCache>
            </c:numRef>
          </c:val>
          <c:extLst>
            <c:ext xmlns:c16="http://schemas.microsoft.com/office/drawing/2014/chart" uri="{C3380CC4-5D6E-409C-BE32-E72D297353CC}">
              <c16:uniqueId val="{00000000-0E1A-6D4C-B382-77A7E2EEC0C1}"/>
            </c:ext>
          </c:extLst>
        </c:ser>
        <c:ser>
          <c:idx val="0"/>
          <c:order val="1"/>
          <c:tx>
            <c:strRef>
              <c:f>'4.4.2 G61'!$G$30</c:f>
              <c:strCache>
                <c:ptCount val="1"/>
                <c:pt idx="0">
                  <c:v>Controles</c:v>
                </c:pt>
              </c:strCache>
            </c:strRef>
          </c:tx>
          <c:spPr>
            <a:solidFill>
              <a:srgbClr val="D9D9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'4.4.2 G61'!$D$31:$E$50</c:f>
              <c:multiLvlStrCache>
                <c:ptCount val="20"/>
                <c:lvl>
                  <c:pt idx="0">
                    <c:v>Total</c:v>
                  </c:pt>
                  <c:pt idx="1">
                    <c:v>Hombre</c:v>
                  </c:pt>
                  <c:pt idx="2">
                    <c:v>Mujer</c:v>
                  </c:pt>
                  <c:pt idx="3">
                    <c:v>Menor de 30 años</c:v>
                  </c:pt>
                  <c:pt idx="4">
                    <c:v>Entre 30 y 49 años</c:v>
                  </c:pt>
                  <c:pt idx="5">
                    <c:v>Mayor de 49 años</c:v>
                  </c:pt>
                  <c:pt idx="6">
                    <c:v>Bajo</c:v>
                  </c:pt>
                  <c:pt idx="7">
                    <c:v>Medio</c:v>
                  </c:pt>
                  <c:pt idx="8">
                    <c:v>Alto</c:v>
                  </c:pt>
                  <c:pt idx="9">
                    <c:v>No</c:v>
                  </c:pt>
                  <c:pt idx="10">
                    <c:v>Sí</c:v>
                  </c:pt>
                  <c:pt idx="11">
                    <c:v>Ninguna</c:v>
                  </c:pt>
                  <c:pt idx="12">
                    <c:v>Menos de 1 año</c:v>
                  </c:pt>
                  <c:pt idx="13">
                    <c:v>De 1 a 3 años</c:v>
                  </c:pt>
                  <c:pt idx="14">
                    <c:v>De 3 a 6 años</c:v>
                  </c:pt>
                  <c:pt idx="15">
                    <c:v>Más de 6 años</c:v>
                  </c:pt>
                  <c:pt idx="16">
                    <c:v>No</c:v>
                  </c:pt>
                  <c:pt idx="17">
                    <c:v>Sí</c:v>
                  </c:pt>
                  <c:pt idx="18">
                    <c:v>No</c:v>
                  </c:pt>
                  <c:pt idx="19">
                    <c:v>Sí</c:v>
                  </c:pt>
                </c:lvl>
                <c:lvl>
                  <c:pt idx="1">
                    <c:v>Sexo</c:v>
                  </c:pt>
                  <c:pt idx="3">
                    <c:v>Edad</c:v>
                  </c:pt>
                  <c:pt idx="6">
                    <c:v>Nivel educativo</c:v>
                  </c:pt>
                  <c:pt idx="9">
                    <c:v>Receptor/a de prestaciones</c:v>
                  </c:pt>
                  <c:pt idx="11">
                    <c:v>Experiencia previa</c:v>
                  </c:pt>
                  <c:pt idx="16">
                    <c:v>Formación SEXPE 3 años</c:v>
                  </c:pt>
                  <c:pt idx="18">
                    <c:v>Contrato subv. SEXPE 3 años</c:v>
                  </c:pt>
                </c:lvl>
              </c:multiLvlStrCache>
            </c:multiLvlStrRef>
          </c:cat>
          <c:val>
            <c:numRef>
              <c:f>'4.4.2 G61'!$G$31:$G$50</c:f>
              <c:numCache>
                <c:formatCode>#,##0.0</c:formatCode>
                <c:ptCount val="20"/>
                <c:pt idx="0">
                  <c:v>43.166168212890597</c:v>
                </c:pt>
                <c:pt idx="1">
                  <c:v>45.980464935302699</c:v>
                </c:pt>
                <c:pt idx="2">
                  <c:v>41.386951446533203</c:v>
                </c:pt>
                <c:pt idx="3">
                  <c:v>45.334217071533203</c:v>
                </c:pt>
                <c:pt idx="4">
                  <c:v>44.286331176757813</c:v>
                </c:pt>
                <c:pt idx="5">
                  <c:v>29.964849472045898</c:v>
                </c:pt>
                <c:pt idx="6">
                  <c:v>37.730770111083984</c:v>
                </c:pt>
                <c:pt idx="7">
                  <c:v>45.988174438476563</c:v>
                </c:pt>
                <c:pt idx="8">
                  <c:v>51.039768218994141</c:v>
                </c:pt>
                <c:pt idx="9">
                  <c:v>40.7802925109863</c:v>
                </c:pt>
                <c:pt idx="10">
                  <c:v>48.265369415283203</c:v>
                </c:pt>
                <c:pt idx="11">
                  <c:v>39.437301635742188</c:v>
                </c:pt>
                <c:pt idx="12">
                  <c:v>46.455772399902344</c:v>
                </c:pt>
                <c:pt idx="13">
                  <c:v>47.112743377685547</c:v>
                </c:pt>
                <c:pt idx="14">
                  <c:v>44.814090728759766</c:v>
                </c:pt>
                <c:pt idx="15">
                  <c:v>42.745098114013672</c:v>
                </c:pt>
                <c:pt idx="16">
                  <c:v>42.395172119140625</c:v>
                </c:pt>
                <c:pt idx="17">
                  <c:v>50.096900939941406</c:v>
                </c:pt>
                <c:pt idx="18">
                  <c:v>43.394451141357422</c:v>
                </c:pt>
                <c:pt idx="19">
                  <c:v>42.087726593017578</c:v>
                </c:pt>
              </c:numCache>
            </c:numRef>
          </c:val>
          <c:extLst>
            <c:ext xmlns:c16="http://schemas.microsoft.com/office/drawing/2014/chart" uri="{C3380CC4-5D6E-409C-BE32-E72D297353CC}">
              <c16:uniqueId val="{00000001-0E1A-6D4C-B382-77A7E2EEC0C1}"/>
            </c:ext>
          </c:extLst>
        </c:ser>
        <c:dLbls>
          <c:dLblPos val="outEnd"/>
          <c:showLegendKey val="0"/>
          <c:showVal val="1"/>
          <c:showCatName val="0"/>
          <c:showSerName val="0"/>
          <c:showPercent val="0"/>
          <c:showBubbleSize val="0"/>
        </c:dLbls>
        <c:gapWidth val="50"/>
        <c:axId val="329938191"/>
        <c:axId val="329938607"/>
      </c:barChart>
      <c:catAx>
        <c:axId val="329938191"/>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max val="7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valAx>
      <c:spPr>
        <a:noFill/>
        <a:ln>
          <a:noFill/>
        </a:ln>
        <a:effectLst/>
      </c:spPr>
    </c:plotArea>
    <c:legend>
      <c:legendPos val="b"/>
      <c:layout>
        <c:manualLayout>
          <c:xMode val="edge"/>
          <c:yMode val="edge"/>
          <c:x val="0.17450241803871858"/>
          <c:y val="0.9385134149897929"/>
          <c:w val="0.73405853174603164"/>
          <c:h val="3.037715635475109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1653042328042328"/>
          <c:y val="1.2657782565799417E-2"/>
          <c:w val="0.84446524373132603"/>
          <c:h val="0.83697409278725554"/>
        </c:manualLayout>
      </c:layout>
      <c:barChart>
        <c:barDir val="bar"/>
        <c:grouping val="clustered"/>
        <c:varyColors val="0"/>
        <c:ser>
          <c:idx val="1"/>
          <c:order val="0"/>
          <c:tx>
            <c:strRef>
              <c:f>'4.4.2 G62'!$F$5</c:f>
              <c:strCache>
                <c:ptCount val="1"/>
                <c:pt idx="0">
                  <c:v>Tratados</c:v>
                </c:pt>
              </c:strCache>
            </c:strRef>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'4.4.2 G62'!$D$6:$E$13</c:f>
              <c:multiLvlStrCache>
                <c:ptCount val="8"/>
                <c:lvl>
                  <c:pt idx="0">
                    <c:v>Cont. indefinido</c:v>
                  </c:pt>
                  <c:pt idx="1">
                    <c:v>Jorn. completa</c:v>
                  </c:pt>
                  <c:pt idx="2">
                    <c:v>Cont. indefinido</c:v>
                  </c:pt>
                  <c:pt idx="3">
                    <c:v>Jorn. completa</c:v>
                  </c:pt>
                  <c:pt idx="4">
                    <c:v>Cont. indefinido</c:v>
                  </c:pt>
                  <c:pt idx="5">
                    <c:v>Jorn. completa</c:v>
                  </c:pt>
                  <c:pt idx="6">
                    <c:v>Cont. indefinido</c:v>
                  </c:pt>
                  <c:pt idx="7">
                    <c:v>Jorn. completa</c:v>
                  </c:pt>
                </c:lvl>
                <c:lvl>
                  <c:pt idx="0">
                    <c:v>6m</c:v>
                  </c:pt>
                  <c:pt idx="2">
                    <c:v>12m</c:v>
                  </c:pt>
                  <c:pt idx="4">
                    <c:v>24m</c:v>
                  </c:pt>
                  <c:pt idx="6">
                    <c:v>36m</c:v>
                  </c:pt>
                </c:lvl>
              </c:multiLvlStrCache>
            </c:multiLvlStrRef>
          </c:cat>
          <c:val>
            <c:numRef>
              <c:f>'4.4.2 G62'!$F$6:$F$13</c:f>
              <c:numCache>
                <c:formatCode>#,##0.0</c:formatCode>
                <c:ptCount val="8"/>
                <c:pt idx="0">
                  <c:v>10.303321838378906</c:v>
                </c:pt>
                <c:pt idx="1">
                  <c:v>56.09051513671875</c:v>
                </c:pt>
                <c:pt idx="2">
                  <c:v>12.739503860473633</c:v>
                </c:pt>
                <c:pt idx="3">
                  <c:v>61.149616241455078</c:v>
                </c:pt>
                <c:pt idx="4">
                  <c:v>21.399177551269531</c:v>
                </c:pt>
                <c:pt idx="5">
                  <c:v>63.312755584716797</c:v>
                </c:pt>
                <c:pt idx="6">
                  <c:v>34.037666320800781</c:v>
                </c:pt>
                <c:pt idx="7">
                  <c:v>66.559486389160156</c:v>
                </c:pt>
              </c:numCache>
            </c:numRef>
          </c:val>
          <c:extLst>
            <c:ext xmlns:c16="http://schemas.microsoft.com/office/drawing/2014/chart" uri="{C3380CC4-5D6E-409C-BE32-E72D297353CC}">
              <c16:uniqueId val="{00000000-A5D7-994A-A8E3-2F7F9EB2F6A3}"/>
            </c:ext>
          </c:extLst>
        </c:ser>
        <c:ser>
          <c:idx val="0"/>
          <c:order val="1"/>
          <c:tx>
            <c:strRef>
              <c:f>'4.4.2 G62'!$G$5</c:f>
              <c:strCache>
                <c:ptCount val="1"/>
                <c:pt idx="0">
                  <c:v>Controles</c:v>
                </c:pt>
              </c:strCache>
            </c:strRef>
          </c:tx>
          <c:spPr>
            <a:solidFill>
              <a:srgbClr val="D9D9D9"/>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'4.4.2 G62'!$D$6:$E$13</c:f>
              <c:multiLvlStrCache>
                <c:ptCount val="8"/>
                <c:lvl>
                  <c:pt idx="0">
                    <c:v>Cont. indefinido</c:v>
                  </c:pt>
                  <c:pt idx="1">
                    <c:v>Jorn. completa</c:v>
                  </c:pt>
                  <c:pt idx="2">
                    <c:v>Cont. indefinido</c:v>
                  </c:pt>
                  <c:pt idx="3">
                    <c:v>Jorn. completa</c:v>
                  </c:pt>
                  <c:pt idx="4">
                    <c:v>Cont. indefinido</c:v>
                  </c:pt>
                  <c:pt idx="5">
                    <c:v>Jorn. completa</c:v>
                  </c:pt>
                  <c:pt idx="6">
                    <c:v>Cont. indefinido</c:v>
                  </c:pt>
                  <c:pt idx="7">
                    <c:v>Jorn. completa</c:v>
                  </c:pt>
                </c:lvl>
                <c:lvl>
                  <c:pt idx="0">
                    <c:v>6m</c:v>
                  </c:pt>
                  <c:pt idx="2">
                    <c:v>12m</c:v>
                  </c:pt>
                  <c:pt idx="4">
                    <c:v>24m</c:v>
                  </c:pt>
                  <c:pt idx="6">
                    <c:v>36m</c:v>
                  </c:pt>
                </c:lvl>
              </c:multiLvlStrCache>
            </c:multiLvlStrRef>
          </c:cat>
          <c:val>
            <c:numRef>
              <c:f>'4.4.2 G62'!$G$6:$G$13</c:f>
              <c:numCache>
                <c:formatCode>#,##0.0</c:formatCode>
                <c:ptCount val="8"/>
                <c:pt idx="0">
                  <c:v>15.253671646118164</c:v>
                </c:pt>
                <c:pt idx="1">
                  <c:v>62.783710479736328</c:v>
                </c:pt>
                <c:pt idx="2">
                  <c:v>17.053426742553711</c:v>
                </c:pt>
                <c:pt idx="3">
                  <c:v>69.589851379394531</c:v>
                </c:pt>
                <c:pt idx="4">
                  <c:v>22.247024536132813</c:v>
                </c:pt>
                <c:pt idx="5">
                  <c:v>70.23809814453125</c:v>
                </c:pt>
                <c:pt idx="6">
                  <c:v>34.381031036376953</c:v>
                </c:pt>
                <c:pt idx="7">
                  <c:v>72.236007690429688</c:v>
                </c:pt>
              </c:numCache>
            </c:numRef>
          </c:val>
          <c:extLst>
            <c:ext xmlns:c16="http://schemas.microsoft.com/office/drawing/2014/chart" uri="{C3380CC4-5D6E-409C-BE32-E72D297353CC}">
              <c16:uniqueId val="{00000001-A5D7-994A-A8E3-2F7F9EB2F6A3}"/>
            </c:ext>
          </c:extLst>
        </c:ser>
        <c:dLbls>
          <c:dLblPos val="outEnd"/>
          <c:showLegendKey val="0"/>
          <c:showVal val="1"/>
          <c:showCatName val="0"/>
          <c:showSerName val="0"/>
          <c:showPercent val="0"/>
          <c:showBubbleSize val="0"/>
        </c:dLbls>
        <c:gapWidth val="50"/>
        <c:axId val="329938191"/>
        <c:axId val="329938607"/>
      </c:barChart>
      <c:catAx>
        <c:axId val="329938191"/>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max val="90"/>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valAx>
      <c:spPr>
        <a:noFill/>
        <a:ln w="25400">
          <a:noFill/>
        </a:ln>
        <a:effectLst/>
      </c:spPr>
    </c:plotArea>
    <c:legend>
      <c:legendPos val="b"/>
      <c:layout>
        <c:manualLayout>
          <c:xMode val="edge"/>
          <c:yMode val="edge"/>
          <c:x val="7.8637566137566173E-2"/>
          <c:y val="0.9286699074074074"/>
          <c:w val="0.81805324074074071"/>
          <c:h val="6.1469640547214925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6163695717556389E-2"/>
          <c:y val="4.0433359519828488E-2"/>
          <c:w val="0.90815192752057372"/>
          <c:h val="0.78705997039390552"/>
        </c:manualLayout>
      </c:layout>
      <c:lineChart>
        <c:grouping val="standard"/>
        <c:varyColors val="0"/>
        <c:ser>
          <c:idx val="1"/>
          <c:order val="0"/>
          <c:tx>
            <c:strRef>
              <c:f>'4.4.3 G63'!$F$1</c:f>
              <c:strCache>
                <c:ptCount val="1"/>
              </c:strCache>
            </c:strRef>
          </c:tx>
          <c:spPr>
            <a:ln w="25400" cap="rnd">
              <a:noFill/>
              <a:round/>
            </a:ln>
            <a:effectLst/>
          </c:spPr>
          <c:marker>
            <c:symbol val="square"/>
            <c:size val="3"/>
            <c:spPr>
              <a:solidFill>
                <a:schemeClr val="accent2"/>
              </a:solidFill>
              <a:ln w="9525">
                <a:noFill/>
              </a:ln>
              <a:effectLst/>
            </c:spPr>
          </c:marker>
          <c:errBars>
            <c:errDir val="y"/>
            <c:errBarType val="both"/>
            <c:errValType val="cust"/>
            <c:noEndCap val="0"/>
            <c:plus>
              <c:numRef>
                <c:f>'4.4.3 G63'!$G$3:$G$63</c:f>
                <c:numCache>
                  <c:formatCode>General</c:formatCode>
                  <c:ptCount val="61"/>
                  <c:pt idx="1">
                    <c:v>0.3</c:v>
                  </c:pt>
                  <c:pt idx="2">
                    <c:v>0.4</c:v>
                  </c:pt>
                  <c:pt idx="3">
                    <c:v>0.4</c:v>
                  </c:pt>
                  <c:pt idx="4">
                    <c:v>0.5</c:v>
                  </c:pt>
                  <c:pt idx="5">
                    <c:v>0.6</c:v>
                  </c:pt>
                  <c:pt idx="6">
                    <c:v>0.6</c:v>
                  </c:pt>
                  <c:pt idx="7">
                    <c:v>0.6</c:v>
                  </c:pt>
                  <c:pt idx="8">
                    <c:v>0.6</c:v>
                  </c:pt>
                  <c:pt idx="9">
                    <c:v>0.6</c:v>
                  </c:pt>
                  <c:pt idx="10">
                    <c:v>0.70000000000000007</c:v>
                  </c:pt>
                  <c:pt idx="11">
                    <c:v>0.70000000000000007</c:v>
                  </c:pt>
                  <c:pt idx="12">
                    <c:v>0.70000000000000007</c:v>
                  </c:pt>
                  <c:pt idx="13">
                    <c:v>0.70000000000000007</c:v>
                  </c:pt>
                  <c:pt idx="14">
                    <c:v>0.70000000000000007</c:v>
                  </c:pt>
                  <c:pt idx="15">
                    <c:v>0.70000000000000007</c:v>
                  </c:pt>
                  <c:pt idx="16">
                    <c:v>0.8</c:v>
                  </c:pt>
                  <c:pt idx="17">
                    <c:v>0.8</c:v>
                  </c:pt>
                  <c:pt idx="18">
                    <c:v>0.8</c:v>
                  </c:pt>
                  <c:pt idx="19">
                    <c:v>0.8</c:v>
                  </c:pt>
                  <c:pt idx="20">
                    <c:v>0.8</c:v>
                  </c:pt>
                  <c:pt idx="21">
                    <c:v>0.70000000000000007</c:v>
                  </c:pt>
                  <c:pt idx="22">
                    <c:v>0.70000000000000007</c:v>
                  </c:pt>
                  <c:pt idx="23">
                    <c:v>0.70000000000000007</c:v>
                  </c:pt>
                  <c:pt idx="25">
                    <c:v>0.8</c:v>
                  </c:pt>
                  <c:pt idx="26">
                    <c:v>0.8</c:v>
                  </c:pt>
                  <c:pt idx="27">
                    <c:v>0.8</c:v>
                  </c:pt>
                  <c:pt idx="28">
                    <c:v>0.8</c:v>
                  </c:pt>
                  <c:pt idx="29">
                    <c:v>0.8</c:v>
                  </c:pt>
                  <c:pt idx="30">
                    <c:v>0.8</c:v>
                  </c:pt>
                  <c:pt idx="31">
                    <c:v>0.8</c:v>
                  </c:pt>
                  <c:pt idx="32">
                    <c:v>0.8</c:v>
                  </c:pt>
                  <c:pt idx="33">
                    <c:v>0.8</c:v>
                  </c:pt>
                  <c:pt idx="34">
                    <c:v>0.8</c:v>
                  </c:pt>
                  <c:pt idx="35">
                    <c:v>0.8</c:v>
                  </c:pt>
                  <c:pt idx="36">
                    <c:v>0.8</c:v>
                  </c:pt>
                  <c:pt idx="37">
                    <c:v>0.89999999999999991</c:v>
                  </c:pt>
                  <c:pt idx="38">
                    <c:v>0.89999999999999991</c:v>
                  </c:pt>
                  <c:pt idx="39">
                    <c:v>0.89999999999999991</c:v>
                  </c:pt>
                  <c:pt idx="40">
                    <c:v>0.8</c:v>
                  </c:pt>
                  <c:pt idx="41">
                    <c:v>0.8</c:v>
                  </c:pt>
                  <c:pt idx="42">
                    <c:v>0.8</c:v>
                  </c:pt>
                  <c:pt idx="43">
                    <c:v>0.8</c:v>
                  </c:pt>
                  <c:pt idx="44">
                    <c:v>0.8</c:v>
                  </c:pt>
                  <c:pt idx="45">
                    <c:v>0.8</c:v>
                  </c:pt>
                  <c:pt idx="46">
                    <c:v>0.89999999999999991</c:v>
                  </c:pt>
                  <c:pt idx="47">
                    <c:v>0.89999999999999991</c:v>
                  </c:pt>
                  <c:pt idx="48">
                    <c:v>0.89999999999999991</c:v>
                  </c:pt>
                  <c:pt idx="49">
                    <c:v>0.89999999999999991</c:v>
                  </c:pt>
                  <c:pt idx="50">
                    <c:v>0.89999999999999991</c:v>
                  </c:pt>
                  <c:pt idx="51">
                    <c:v>0.89999999999999991</c:v>
                  </c:pt>
                  <c:pt idx="52">
                    <c:v>0.89999999999999991</c:v>
                  </c:pt>
                  <c:pt idx="53">
                    <c:v>0.89999999999999991</c:v>
                  </c:pt>
                  <c:pt idx="54">
                    <c:v>0.89999999999999991</c:v>
                  </c:pt>
                  <c:pt idx="55">
                    <c:v>0.89999999999999991</c:v>
                  </c:pt>
                  <c:pt idx="56">
                    <c:v>0.89999999999999991</c:v>
                  </c:pt>
                  <c:pt idx="57">
                    <c:v>0.89999999999999991</c:v>
                  </c:pt>
                  <c:pt idx="58">
                    <c:v>0.89999999999999991</c:v>
                  </c:pt>
                  <c:pt idx="59">
                    <c:v>0.89999999999999991</c:v>
                  </c:pt>
                  <c:pt idx="60">
                    <c:v>0.89999999999999991</c:v>
                  </c:pt>
                </c:numCache>
              </c:numRef>
            </c:plus>
            <c:minus>
              <c:numRef>
                <c:f>'4.4.3 G63'!$G$3:$G$63</c:f>
                <c:numCache>
                  <c:formatCode>General</c:formatCode>
                  <c:ptCount val="61"/>
                  <c:pt idx="1">
                    <c:v>0.3</c:v>
                  </c:pt>
                  <c:pt idx="2">
                    <c:v>0.4</c:v>
                  </c:pt>
                  <c:pt idx="3">
                    <c:v>0.4</c:v>
                  </c:pt>
                  <c:pt idx="4">
                    <c:v>0.5</c:v>
                  </c:pt>
                  <c:pt idx="5">
                    <c:v>0.6</c:v>
                  </c:pt>
                  <c:pt idx="6">
                    <c:v>0.6</c:v>
                  </c:pt>
                  <c:pt idx="7">
                    <c:v>0.6</c:v>
                  </c:pt>
                  <c:pt idx="8">
                    <c:v>0.6</c:v>
                  </c:pt>
                  <c:pt idx="9">
                    <c:v>0.6</c:v>
                  </c:pt>
                  <c:pt idx="10">
                    <c:v>0.70000000000000007</c:v>
                  </c:pt>
                  <c:pt idx="11">
                    <c:v>0.70000000000000007</c:v>
                  </c:pt>
                  <c:pt idx="12">
                    <c:v>0.70000000000000007</c:v>
                  </c:pt>
                  <c:pt idx="13">
                    <c:v>0.70000000000000007</c:v>
                  </c:pt>
                  <c:pt idx="14">
                    <c:v>0.70000000000000007</c:v>
                  </c:pt>
                  <c:pt idx="15">
                    <c:v>0.70000000000000007</c:v>
                  </c:pt>
                  <c:pt idx="16">
                    <c:v>0.8</c:v>
                  </c:pt>
                  <c:pt idx="17">
                    <c:v>0.8</c:v>
                  </c:pt>
                  <c:pt idx="18">
                    <c:v>0.8</c:v>
                  </c:pt>
                  <c:pt idx="19">
                    <c:v>0.8</c:v>
                  </c:pt>
                  <c:pt idx="20">
                    <c:v>0.8</c:v>
                  </c:pt>
                  <c:pt idx="21">
                    <c:v>0.70000000000000007</c:v>
                  </c:pt>
                  <c:pt idx="22">
                    <c:v>0.70000000000000007</c:v>
                  </c:pt>
                  <c:pt idx="23">
                    <c:v>0.70000000000000007</c:v>
                  </c:pt>
                  <c:pt idx="25">
                    <c:v>0.8</c:v>
                  </c:pt>
                  <c:pt idx="26">
                    <c:v>0.8</c:v>
                  </c:pt>
                  <c:pt idx="27">
                    <c:v>0.8</c:v>
                  </c:pt>
                  <c:pt idx="28">
                    <c:v>0.8</c:v>
                  </c:pt>
                  <c:pt idx="29">
                    <c:v>0.8</c:v>
                  </c:pt>
                  <c:pt idx="30">
                    <c:v>0.8</c:v>
                  </c:pt>
                  <c:pt idx="31">
                    <c:v>0.8</c:v>
                  </c:pt>
                  <c:pt idx="32">
                    <c:v>0.8</c:v>
                  </c:pt>
                  <c:pt idx="33">
                    <c:v>0.8</c:v>
                  </c:pt>
                  <c:pt idx="34">
                    <c:v>0.8</c:v>
                  </c:pt>
                  <c:pt idx="35">
                    <c:v>0.8</c:v>
                  </c:pt>
                  <c:pt idx="36">
                    <c:v>0.8</c:v>
                  </c:pt>
                  <c:pt idx="37">
                    <c:v>0.89999999999999991</c:v>
                  </c:pt>
                  <c:pt idx="38">
                    <c:v>0.89999999999999991</c:v>
                  </c:pt>
                  <c:pt idx="39">
                    <c:v>0.89999999999999991</c:v>
                  </c:pt>
                  <c:pt idx="40">
                    <c:v>0.8</c:v>
                  </c:pt>
                  <c:pt idx="41">
                    <c:v>0.8</c:v>
                  </c:pt>
                  <c:pt idx="42">
                    <c:v>0.8</c:v>
                  </c:pt>
                  <c:pt idx="43">
                    <c:v>0.8</c:v>
                  </c:pt>
                  <c:pt idx="44">
                    <c:v>0.8</c:v>
                  </c:pt>
                  <c:pt idx="45">
                    <c:v>0.8</c:v>
                  </c:pt>
                  <c:pt idx="46">
                    <c:v>0.89999999999999991</c:v>
                  </c:pt>
                  <c:pt idx="47">
                    <c:v>0.89999999999999991</c:v>
                  </c:pt>
                  <c:pt idx="48">
                    <c:v>0.89999999999999991</c:v>
                  </c:pt>
                  <c:pt idx="49">
                    <c:v>0.89999999999999991</c:v>
                  </c:pt>
                  <c:pt idx="50">
                    <c:v>0.89999999999999991</c:v>
                  </c:pt>
                  <c:pt idx="51">
                    <c:v>0.89999999999999991</c:v>
                  </c:pt>
                  <c:pt idx="52">
                    <c:v>0.89999999999999991</c:v>
                  </c:pt>
                  <c:pt idx="53">
                    <c:v>0.89999999999999991</c:v>
                  </c:pt>
                  <c:pt idx="54">
                    <c:v>0.89999999999999991</c:v>
                  </c:pt>
                  <c:pt idx="55">
                    <c:v>0.89999999999999991</c:v>
                  </c:pt>
                  <c:pt idx="56">
                    <c:v>0.89999999999999991</c:v>
                  </c:pt>
                  <c:pt idx="57">
                    <c:v>0.89999999999999991</c:v>
                  </c:pt>
                  <c:pt idx="58">
                    <c:v>0.89999999999999991</c:v>
                  </c:pt>
                  <c:pt idx="59">
                    <c:v>0.89999999999999991</c:v>
                  </c:pt>
                  <c:pt idx="60">
                    <c:v>0.89999999999999991</c:v>
                  </c:pt>
                </c:numCache>
              </c:numRef>
            </c:minus>
            <c:spPr>
              <a:noFill/>
              <a:ln w="9525" cap="flat" cmpd="sng" algn="ctr">
                <a:solidFill>
                  <a:schemeClr val="tx1">
                    <a:lumMod val="65000"/>
                    <a:lumOff val="35000"/>
                  </a:schemeClr>
                </a:solidFill>
                <a:round/>
              </a:ln>
              <a:effectLst/>
            </c:spPr>
          </c:errBars>
          <c:cat>
            <c:multiLvlStrRef>
              <c:f>'4.4.3 G63'!$D$3:$E$63</c:f>
              <c:multiLvlStrCache>
                <c:ptCount val="61"/>
                <c:lvl>
                  <c:pt idx="0">
                    <c:v>-24</c:v>
                  </c:pt>
                  <c:pt idx="1">
                    <c:v>-23</c:v>
                  </c:pt>
                  <c:pt idx="2">
                    <c:v>-22</c:v>
                  </c:pt>
                  <c:pt idx="3">
                    <c:v>-21</c:v>
                  </c:pt>
                  <c:pt idx="4">
                    <c:v>-20</c:v>
                  </c:pt>
                  <c:pt idx="5">
                    <c:v>-19</c:v>
                  </c:pt>
                  <c:pt idx="6">
                    <c:v>-18</c:v>
                  </c:pt>
                  <c:pt idx="7">
                    <c:v>-17</c:v>
                  </c:pt>
                  <c:pt idx="8">
                    <c:v>-16</c:v>
                  </c:pt>
                  <c:pt idx="9">
                    <c:v>-15</c:v>
                  </c:pt>
                  <c:pt idx="10">
                    <c:v>-14</c:v>
                  </c:pt>
                  <c:pt idx="11">
                    <c:v>-13</c:v>
                  </c:pt>
                  <c:pt idx="12">
                    <c:v>-12</c:v>
                  </c:pt>
                  <c:pt idx="13">
                    <c:v>-11</c:v>
                  </c:pt>
                  <c:pt idx="14">
                    <c:v>-10</c:v>
                  </c:pt>
                  <c:pt idx="15">
                    <c:v>-9</c:v>
                  </c:pt>
                  <c:pt idx="16">
                    <c:v>-8</c:v>
                  </c:pt>
                  <c:pt idx="17">
                    <c:v>-7</c:v>
                  </c:pt>
                  <c:pt idx="18">
                    <c:v>-6</c:v>
                  </c:pt>
                  <c:pt idx="19">
                    <c:v>-5</c:v>
                  </c:pt>
                  <c:pt idx="20">
                    <c:v>-4</c:v>
                  </c:pt>
                  <c:pt idx="21">
                    <c:v>-3</c:v>
                  </c:pt>
                  <c:pt idx="22">
                    <c:v>-2</c:v>
                  </c:pt>
                  <c:pt idx="23">
                    <c:v>-1</c:v>
                  </c:pt>
                  <c:pt idx="25">
                    <c:v>1</c:v>
                  </c:pt>
                  <c:pt idx="26">
                    <c:v>2</c:v>
                  </c:pt>
                  <c:pt idx="27">
                    <c:v>3</c:v>
                  </c:pt>
                  <c:pt idx="28">
                    <c:v>4</c:v>
                  </c:pt>
                  <c:pt idx="29">
                    <c:v>5</c:v>
                  </c:pt>
                  <c:pt idx="30">
                    <c:v>6</c:v>
                  </c:pt>
                  <c:pt idx="31">
                    <c:v>7</c:v>
                  </c:pt>
                  <c:pt idx="32">
                    <c:v>8</c:v>
                  </c:pt>
                  <c:pt idx="33">
                    <c:v>9</c:v>
                  </c:pt>
                  <c:pt idx="34">
                    <c:v>10</c:v>
                  </c:pt>
                  <c:pt idx="35">
                    <c:v>11</c:v>
                  </c:pt>
                  <c:pt idx="36">
                    <c:v>12</c:v>
                  </c:pt>
                  <c:pt idx="37">
                    <c:v>13</c:v>
                  </c:pt>
                  <c:pt idx="38">
                    <c:v>14</c:v>
                  </c:pt>
                  <c:pt idx="39">
                    <c:v>15</c:v>
                  </c:pt>
                  <c:pt idx="40">
                    <c:v>16</c:v>
                  </c:pt>
                  <c:pt idx="41">
                    <c:v>17</c:v>
                  </c:pt>
                  <c:pt idx="42">
                    <c:v>18</c:v>
                  </c:pt>
                  <c:pt idx="43">
                    <c:v>19</c:v>
                  </c:pt>
                  <c:pt idx="44">
                    <c:v>20</c:v>
                  </c:pt>
                  <c:pt idx="45">
                    <c:v>21</c:v>
                  </c:pt>
                  <c:pt idx="46">
                    <c:v>22</c:v>
                  </c:pt>
                  <c:pt idx="47">
                    <c:v>23</c:v>
                  </c:pt>
                  <c:pt idx="48">
                    <c:v>24</c:v>
                  </c:pt>
                  <c:pt idx="49">
                    <c:v>25</c:v>
                  </c:pt>
                  <c:pt idx="50">
                    <c:v>26</c:v>
                  </c:pt>
                  <c:pt idx="51">
                    <c:v>27</c:v>
                  </c:pt>
                  <c:pt idx="52">
                    <c:v>28</c:v>
                  </c:pt>
                  <c:pt idx="53">
                    <c:v>29</c:v>
                  </c:pt>
                  <c:pt idx="54">
                    <c:v>30</c:v>
                  </c:pt>
                  <c:pt idx="55">
                    <c:v>31</c:v>
                  </c:pt>
                  <c:pt idx="56">
                    <c:v>32</c:v>
                  </c:pt>
                  <c:pt idx="57">
                    <c:v>33</c:v>
                  </c:pt>
                  <c:pt idx="58">
                    <c:v>34</c:v>
                  </c:pt>
                  <c:pt idx="59">
                    <c:v>35</c:v>
                  </c:pt>
                  <c:pt idx="60">
                    <c:v>36</c:v>
                  </c:pt>
                </c:lvl>
                <c:lvl>
                  <c:pt idx="0">
                    <c:v>Antes del tratamiento</c:v>
                  </c:pt>
                  <c:pt idx="24">
                    <c:v>Después del tratamiento</c:v>
                  </c:pt>
                </c:lvl>
              </c:multiLvlStrCache>
            </c:multiLvlStrRef>
          </c:cat>
          <c:val>
            <c:numRef>
              <c:f>'4.4.3 G63'!$F$3:$F$63</c:f>
              <c:numCache>
                <c:formatCode>#,##0.0</c:formatCode>
                <c:ptCount val="61"/>
                <c:pt idx="1">
                  <c:v>0.5</c:v>
                </c:pt>
                <c:pt idx="2">
                  <c:v>0.5</c:v>
                </c:pt>
                <c:pt idx="3">
                  <c:v>0.3</c:v>
                </c:pt>
                <c:pt idx="4">
                  <c:v>0.3</c:v>
                </c:pt>
                <c:pt idx="5">
                  <c:v>0.4</c:v>
                </c:pt>
                <c:pt idx="6">
                  <c:v>0.6</c:v>
                </c:pt>
                <c:pt idx="7">
                  <c:v>0.3</c:v>
                </c:pt>
                <c:pt idx="8">
                  <c:v>0.6</c:v>
                </c:pt>
                <c:pt idx="9">
                  <c:v>0.70000000000000007</c:v>
                </c:pt>
                <c:pt idx="10">
                  <c:v>0.5</c:v>
                </c:pt>
                <c:pt idx="11">
                  <c:v>0.2</c:v>
                </c:pt>
                <c:pt idx="12">
                  <c:v>0.1</c:v>
                </c:pt>
                <c:pt idx="13">
                  <c:v>0.1</c:v>
                </c:pt>
                <c:pt idx="14">
                  <c:v>-0.2</c:v>
                </c:pt>
                <c:pt idx="15">
                  <c:v>-0.1</c:v>
                </c:pt>
                <c:pt idx="16">
                  <c:v>-0.3</c:v>
                </c:pt>
                <c:pt idx="17">
                  <c:v>-0.2</c:v>
                </c:pt>
                <c:pt idx="18">
                  <c:v>-0.2</c:v>
                </c:pt>
                <c:pt idx="19">
                  <c:v>-0.4</c:v>
                </c:pt>
                <c:pt idx="20">
                  <c:v>0</c:v>
                </c:pt>
                <c:pt idx="21">
                  <c:v>0</c:v>
                </c:pt>
                <c:pt idx="22">
                  <c:v>0.1</c:v>
                </c:pt>
                <c:pt idx="23">
                  <c:v>-0.5</c:v>
                </c:pt>
                <c:pt idx="25">
                  <c:v>-4.7</c:v>
                </c:pt>
                <c:pt idx="26">
                  <c:v>0.1</c:v>
                </c:pt>
                <c:pt idx="27">
                  <c:v>2.6</c:v>
                </c:pt>
                <c:pt idx="28">
                  <c:v>4.8</c:v>
                </c:pt>
                <c:pt idx="29">
                  <c:v>6.8000000000000007</c:v>
                </c:pt>
                <c:pt idx="30">
                  <c:v>8.3000000000000007</c:v>
                </c:pt>
                <c:pt idx="31">
                  <c:v>8.2000000000000011</c:v>
                </c:pt>
                <c:pt idx="32">
                  <c:v>8.1</c:v>
                </c:pt>
                <c:pt idx="33">
                  <c:v>7.8</c:v>
                </c:pt>
                <c:pt idx="34">
                  <c:v>8.4</c:v>
                </c:pt>
                <c:pt idx="35">
                  <c:v>7.8</c:v>
                </c:pt>
                <c:pt idx="36">
                  <c:v>8.2000000000000011</c:v>
                </c:pt>
                <c:pt idx="37">
                  <c:v>7.7</c:v>
                </c:pt>
                <c:pt idx="38">
                  <c:v>7.8</c:v>
                </c:pt>
                <c:pt idx="39">
                  <c:v>7.3</c:v>
                </c:pt>
                <c:pt idx="40">
                  <c:v>6.3</c:v>
                </c:pt>
                <c:pt idx="41">
                  <c:v>5</c:v>
                </c:pt>
                <c:pt idx="42">
                  <c:v>4.3</c:v>
                </c:pt>
                <c:pt idx="43">
                  <c:v>4.1000000000000005</c:v>
                </c:pt>
                <c:pt idx="44">
                  <c:v>3.8</c:v>
                </c:pt>
                <c:pt idx="45">
                  <c:v>4.8</c:v>
                </c:pt>
                <c:pt idx="46">
                  <c:v>5.0999999999999996</c:v>
                </c:pt>
                <c:pt idx="47">
                  <c:v>5.0999999999999996</c:v>
                </c:pt>
                <c:pt idx="48">
                  <c:v>5.3</c:v>
                </c:pt>
                <c:pt idx="49">
                  <c:v>5.8000000000000007</c:v>
                </c:pt>
                <c:pt idx="50">
                  <c:v>5.5</c:v>
                </c:pt>
                <c:pt idx="51">
                  <c:v>5.6000000000000005</c:v>
                </c:pt>
                <c:pt idx="52">
                  <c:v>4.9000000000000004</c:v>
                </c:pt>
                <c:pt idx="53">
                  <c:v>4.5999999999999996</c:v>
                </c:pt>
                <c:pt idx="54">
                  <c:v>5.0999999999999996</c:v>
                </c:pt>
                <c:pt idx="55">
                  <c:v>4.7</c:v>
                </c:pt>
                <c:pt idx="56">
                  <c:v>4.2</c:v>
                </c:pt>
                <c:pt idx="57">
                  <c:v>4.1000000000000005</c:v>
                </c:pt>
                <c:pt idx="58">
                  <c:v>4</c:v>
                </c:pt>
                <c:pt idx="59">
                  <c:v>5.3</c:v>
                </c:pt>
                <c:pt idx="60">
                  <c:v>5.2</c:v>
                </c:pt>
              </c:numCache>
            </c:numRef>
          </c:val>
          <c:smooth val="0"/>
          <c:extLst>
            <c:ext xmlns:c16="http://schemas.microsoft.com/office/drawing/2014/chart" uri="{C3380CC4-5D6E-409C-BE32-E72D297353CC}">
              <c16:uniqueId val="{00000000-98B2-F044-817B-D7874A87BFAC}"/>
            </c:ext>
          </c:extLst>
        </c:ser>
        <c:dLbls>
          <c:showLegendKey val="0"/>
          <c:showVal val="0"/>
          <c:showCatName val="0"/>
          <c:showSerName val="0"/>
          <c:showPercent val="0"/>
          <c:showBubbleSize val="0"/>
        </c:dLbls>
        <c:marker val="1"/>
        <c:smooth val="0"/>
        <c:axId val="329938191"/>
        <c:axId val="329938607"/>
      </c:lineChart>
      <c:catAx>
        <c:axId val="329938191"/>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tickLblSkip val="2"/>
        <c:noMultiLvlLbl val="0"/>
      </c:catAx>
      <c:valAx>
        <c:axId val="329938607"/>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Century Gothic" panose="020B0502020202020204" pitchFamily="34" charset="0"/>
                <a:ea typeface="+mn-ea"/>
                <a:cs typeface="+mn-cs"/>
              </a:defRPr>
            </a:pPr>
            <a:r>
              <a:rPr lang="en-US" sz="1200"/>
              <a:t>PANEL</a:t>
            </a:r>
            <a:r>
              <a:rPr lang="en-US" sz="1200" baseline="0"/>
              <a:t> B. Impacto de la ayuda sobre la probabilidad de</a:t>
            </a:r>
            <a:r>
              <a:rPr lang="en-US" sz="1200"/>
              <a:t> contrato de duración indefinida al</a:t>
            </a:r>
            <a:r>
              <a:rPr lang="en-US" sz="1200" baseline="0"/>
              <a:t> menos 15 días al mes</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4.0984482202882533E-2"/>
          <c:y val="0.10122712114566582"/>
          <c:w val="0.87585684698983357"/>
          <c:h val="0.7440213872470185"/>
        </c:manualLayout>
      </c:layout>
      <c:lineChart>
        <c:grouping val="standard"/>
        <c:varyColors val="0"/>
        <c:ser>
          <c:idx val="1"/>
          <c:order val="0"/>
          <c:tx>
            <c:strRef>
              <c:f>'4.4.3 G63'!$F$78</c:f>
              <c:strCache>
                <c:ptCount val="1"/>
                <c:pt idx="0">
                  <c:v> b) Contrato de duración indefinida al menos 15 días al mes</c:v>
                </c:pt>
              </c:strCache>
            </c:strRef>
          </c:tx>
          <c:spPr>
            <a:ln w="25400" cap="rnd">
              <a:noFill/>
              <a:round/>
            </a:ln>
            <a:effectLst/>
          </c:spPr>
          <c:marker>
            <c:symbol val="square"/>
            <c:size val="3"/>
            <c:spPr>
              <a:solidFill>
                <a:schemeClr val="accent2"/>
              </a:solidFill>
              <a:ln w="9525">
                <a:noFill/>
              </a:ln>
              <a:effectLst/>
            </c:spPr>
          </c:marker>
          <c:errBars>
            <c:errDir val="y"/>
            <c:errBarType val="both"/>
            <c:errValType val="cust"/>
            <c:noEndCap val="0"/>
            <c:plus>
              <c:numRef>
                <c:f>'4.4.3 G63'!$G$80:$G$140</c:f>
                <c:numCache>
                  <c:formatCode>General</c:formatCode>
                  <c:ptCount val="61"/>
                </c:numCache>
              </c:numRef>
            </c:plus>
            <c:minus>
              <c:numRef>
                <c:f>'4.4.3 G63'!$G$80:$G$140</c:f>
                <c:numCache>
                  <c:formatCode>General</c:formatCode>
                  <c:ptCount val="61"/>
                </c:numCache>
              </c:numRef>
            </c:minus>
            <c:spPr>
              <a:noFill/>
              <a:ln w="9525" cap="flat" cmpd="sng" algn="ctr">
                <a:solidFill>
                  <a:srgbClr val="430416"/>
                </a:solidFill>
                <a:round/>
              </a:ln>
              <a:effectLst/>
            </c:spPr>
          </c:errBars>
          <c:cat>
            <c:multiLvlStrRef>
              <c:f>'4.4.3 G63'!$D$80:$E$140</c:f>
              <c:multiLvlStrCache>
                <c:ptCount val="61"/>
                <c:lvl>
                  <c:pt idx="0">
                    <c:v>-24</c:v>
                  </c:pt>
                  <c:pt idx="1">
                    <c:v>-23</c:v>
                  </c:pt>
                  <c:pt idx="2">
                    <c:v>-22</c:v>
                  </c:pt>
                  <c:pt idx="3">
                    <c:v>-21</c:v>
                  </c:pt>
                  <c:pt idx="4">
                    <c:v>-20</c:v>
                  </c:pt>
                  <c:pt idx="5">
                    <c:v>-19</c:v>
                  </c:pt>
                  <c:pt idx="6">
                    <c:v>-18</c:v>
                  </c:pt>
                  <c:pt idx="7">
                    <c:v>-17</c:v>
                  </c:pt>
                  <c:pt idx="8">
                    <c:v>-16</c:v>
                  </c:pt>
                  <c:pt idx="9">
                    <c:v>-15</c:v>
                  </c:pt>
                  <c:pt idx="10">
                    <c:v>-14</c:v>
                  </c:pt>
                  <c:pt idx="11">
                    <c:v>-13</c:v>
                  </c:pt>
                  <c:pt idx="12">
                    <c:v>-12</c:v>
                  </c:pt>
                  <c:pt idx="13">
                    <c:v>-11</c:v>
                  </c:pt>
                  <c:pt idx="14">
                    <c:v>-10</c:v>
                  </c:pt>
                  <c:pt idx="15">
                    <c:v>-9</c:v>
                  </c:pt>
                  <c:pt idx="16">
                    <c:v>-8</c:v>
                  </c:pt>
                  <c:pt idx="17">
                    <c:v>-7</c:v>
                  </c:pt>
                  <c:pt idx="18">
                    <c:v>-6</c:v>
                  </c:pt>
                  <c:pt idx="19">
                    <c:v>-5</c:v>
                  </c:pt>
                  <c:pt idx="20">
                    <c:v>-4</c:v>
                  </c:pt>
                  <c:pt idx="21">
                    <c:v>-3</c:v>
                  </c:pt>
                  <c:pt idx="22">
                    <c:v>-2</c:v>
                  </c:pt>
                  <c:pt idx="23">
                    <c:v>-1</c:v>
                  </c:pt>
                  <c:pt idx="25">
                    <c:v>1</c:v>
                  </c:pt>
                  <c:pt idx="26">
                    <c:v>2</c:v>
                  </c:pt>
                  <c:pt idx="27">
                    <c:v>3</c:v>
                  </c:pt>
                  <c:pt idx="28">
                    <c:v>4</c:v>
                  </c:pt>
                  <c:pt idx="29">
                    <c:v>5</c:v>
                  </c:pt>
                  <c:pt idx="30">
                    <c:v>6</c:v>
                  </c:pt>
                  <c:pt idx="31">
                    <c:v>7</c:v>
                  </c:pt>
                  <c:pt idx="32">
                    <c:v>8</c:v>
                  </c:pt>
                  <c:pt idx="33">
                    <c:v>9</c:v>
                  </c:pt>
                  <c:pt idx="34">
                    <c:v>10</c:v>
                  </c:pt>
                  <c:pt idx="35">
                    <c:v>11</c:v>
                  </c:pt>
                  <c:pt idx="36">
                    <c:v>12</c:v>
                  </c:pt>
                  <c:pt idx="37">
                    <c:v>13</c:v>
                  </c:pt>
                  <c:pt idx="38">
                    <c:v>14</c:v>
                  </c:pt>
                  <c:pt idx="39">
                    <c:v>15</c:v>
                  </c:pt>
                  <c:pt idx="40">
                    <c:v>16</c:v>
                  </c:pt>
                  <c:pt idx="41">
                    <c:v>17</c:v>
                  </c:pt>
                  <c:pt idx="42">
                    <c:v>18</c:v>
                  </c:pt>
                  <c:pt idx="43">
                    <c:v>19</c:v>
                  </c:pt>
                  <c:pt idx="44">
                    <c:v>20</c:v>
                  </c:pt>
                  <c:pt idx="45">
                    <c:v>21</c:v>
                  </c:pt>
                  <c:pt idx="46">
                    <c:v>22</c:v>
                  </c:pt>
                  <c:pt idx="47">
                    <c:v>23</c:v>
                  </c:pt>
                  <c:pt idx="48">
                    <c:v>24</c:v>
                  </c:pt>
                  <c:pt idx="49">
                    <c:v>25</c:v>
                  </c:pt>
                  <c:pt idx="50">
                    <c:v>26</c:v>
                  </c:pt>
                  <c:pt idx="51">
                    <c:v>27</c:v>
                  </c:pt>
                  <c:pt idx="52">
                    <c:v>28</c:v>
                  </c:pt>
                  <c:pt idx="53">
                    <c:v>29</c:v>
                  </c:pt>
                  <c:pt idx="54">
                    <c:v>30</c:v>
                  </c:pt>
                  <c:pt idx="55">
                    <c:v>31</c:v>
                  </c:pt>
                  <c:pt idx="56">
                    <c:v>32</c:v>
                  </c:pt>
                  <c:pt idx="57">
                    <c:v>33</c:v>
                  </c:pt>
                  <c:pt idx="58">
                    <c:v>34</c:v>
                  </c:pt>
                  <c:pt idx="59">
                    <c:v>35</c:v>
                  </c:pt>
                  <c:pt idx="60">
                    <c:v>36</c:v>
                  </c:pt>
                </c:lvl>
                <c:lvl>
                  <c:pt idx="0">
                    <c:v>Antes del tratamiento</c:v>
                  </c:pt>
                  <c:pt idx="24">
                    <c:v>Después del tratamiento</c:v>
                  </c:pt>
                </c:lvl>
              </c:multiLvlStrCache>
            </c:multiLvlStrRef>
          </c:cat>
          <c:val>
            <c:numRef>
              <c:f>'4.4.3 G63'!$F$80:$F$140</c:f>
              <c:numCache>
                <c:formatCode>General</c:formatCode>
                <c:ptCount val="61"/>
              </c:numCache>
            </c:numRef>
          </c:val>
          <c:smooth val="0"/>
          <c:extLst>
            <c:ext xmlns:c16="http://schemas.microsoft.com/office/drawing/2014/chart" uri="{C3380CC4-5D6E-409C-BE32-E72D297353CC}">
              <c16:uniqueId val="{00000000-63FF-8D48-B5CB-C4FC0AD76C68}"/>
            </c:ext>
          </c:extLst>
        </c:ser>
        <c:dLbls>
          <c:showLegendKey val="0"/>
          <c:showVal val="0"/>
          <c:showCatName val="0"/>
          <c:showSerName val="0"/>
          <c:showPercent val="0"/>
          <c:showBubbleSize val="0"/>
        </c:dLbls>
        <c:marker val="1"/>
        <c:smooth val="0"/>
        <c:axId val="329938191"/>
        <c:axId val="329938607"/>
      </c:lineChart>
      <c:catAx>
        <c:axId val="329938191"/>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tickLblSkip val="2"/>
        <c:noMultiLvlLbl val="0"/>
      </c:catAx>
      <c:valAx>
        <c:axId val="329938607"/>
        <c:scaling>
          <c:orientation val="minMax"/>
          <c:max val="80"/>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759186351706039E-2"/>
          <c:y val="9.2592592592592587E-2"/>
          <c:w val="0.90068525809273836"/>
          <c:h val="0.67442290249433101"/>
        </c:manualLayout>
      </c:layout>
      <c:barChart>
        <c:barDir val="col"/>
        <c:grouping val="stacked"/>
        <c:varyColors val="0"/>
        <c:ser>
          <c:idx val="1"/>
          <c:order val="1"/>
          <c:tx>
            <c:v>1-2 años</c:v>
          </c:tx>
          <c:spPr>
            <a:solidFill>
              <a:srgbClr val="430416"/>
            </a:solidFill>
            <a:ln>
              <a:solidFill>
                <a:srgbClr val="430416"/>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'1.2.3 G13'!$F$6:$F$16</c:f>
              <c:numCache>
                <c:formatCode>#,##0.0</c:formatCode>
                <c:ptCount val="11"/>
                <c:pt idx="0">
                  <c:v>22.8</c:v>
                </c:pt>
                <c:pt idx="1">
                  <c:v>22.2</c:v>
                </c:pt>
                <c:pt idx="2">
                  <c:v>17.100000000000001</c:v>
                </c:pt>
                <c:pt idx="3">
                  <c:v>17.3</c:v>
                </c:pt>
                <c:pt idx="4">
                  <c:v>13.7</c:v>
                </c:pt>
                <c:pt idx="5">
                  <c:v>14.8</c:v>
                </c:pt>
                <c:pt idx="6">
                  <c:v>15</c:v>
                </c:pt>
                <c:pt idx="7">
                  <c:v>14.5</c:v>
                </c:pt>
                <c:pt idx="8">
                  <c:v>14.2</c:v>
                </c:pt>
                <c:pt idx="9">
                  <c:v>17.2</c:v>
                </c:pt>
                <c:pt idx="10">
                  <c:v>15.6</c:v>
                </c:pt>
              </c:numCache>
            </c:numRef>
          </c:val>
          <c:extLst>
            <c:ext xmlns:c16="http://schemas.microsoft.com/office/drawing/2014/chart" uri="{C3380CC4-5D6E-409C-BE32-E72D297353CC}">
              <c16:uniqueId val="{00000000-2FD0-4B8A-A710-9429F4449459}"/>
            </c:ext>
          </c:extLst>
        </c:ser>
        <c:ser>
          <c:idx val="2"/>
          <c:order val="2"/>
          <c:tx>
            <c:v>2 o más años</c:v>
          </c:tx>
          <c:spPr>
            <a:solidFill>
              <a:srgbClr val="E397A0"/>
            </a:solidFill>
            <a:ln>
              <a:solidFill>
                <a:srgbClr val="E397A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'1.2.3 G13'!$G$6:$G$16</c:f>
              <c:numCache>
                <c:formatCode>#,##0.0</c:formatCode>
                <c:ptCount val="11"/>
                <c:pt idx="0">
                  <c:v>30.035756853396897</c:v>
                </c:pt>
                <c:pt idx="1">
                  <c:v>33.6</c:v>
                </c:pt>
                <c:pt idx="2">
                  <c:v>41.4</c:v>
                </c:pt>
                <c:pt idx="3">
                  <c:v>41.5</c:v>
                </c:pt>
                <c:pt idx="4">
                  <c:v>41.7</c:v>
                </c:pt>
                <c:pt idx="5">
                  <c:v>42.6</c:v>
                </c:pt>
                <c:pt idx="6">
                  <c:v>36</c:v>
                </c:pt>
                <c:pt idx="7">
                  <c:v>37.799999999999997</c:v>
                </c:pt>
                <c:pt idx="8">
                  <c:v>30</c:v>
                </c:pt>
                <c:pt idx="9">
                  <c:v>26.5</c:v>
                </c:pt>
                <c:pt idx="10">
                  <c:v>26.1</c:v>
                </c:pt>
              </c:numCache>
            </c:numRef>
          </c:val>
          <c:extLst>
            <c:ext xmlns:c16="http://schemas.microsoft.com/office/drawing/2014/chart" uri="{C3380CC4-5D6E-409C-BE32-E72D297353CC}">
              <c16:uniqueId val="{00000001-2FD0-4B8A-A710-9429F4449459}"/>
            </c:ext>
          </c:extLst>
        </c:ser>
        <c:dLbls>
          <c:showLegendKey val="0"/>
          <c:showVal val="0"/>
          <c:showCatName val="0"/>
          <c:showSerName val="0"/>
          <c:showPercent val="0"/>
          <c:showBubbleSize val="0"/>
        </c:dLbls>
        <c:gapWidth val="59"/>
        <c:overlap val="100"/>
        <c:axId val="604721776"/>
        <c:axId val="361604352"/>
      </c:barChart>
      <c:lineChart>
        <c:grouping val="standard"/>
        <c:varyColors val="0"/>
        <c:ser>
          <c:idx val="0"/>
          <c:order val="0"/>
          <c:tx>
            <c:v>Total</c:v>
          </c:tx>
          <c:spPr>
            <a:ln w="28575" cap="rnd">
              <a:solidFill>
                <a:srgbClr val="83082A"/>
              </a:solidFill>
              <a:round/>
            </a:ln>
            <a:effectLst/>
          </c:spPr>
          <c:marker>
            <c:symbol val="circle"/>
            <c:size val="5"/>
            <c:spPr>
              <a:solidFill>
                <a:srgbClr val="83082A"/>
              </a:solidFill>
              <a:ln w="9525">
                <a:solidFill>
                  <a:srgbClr val="83082A"/>
                </a:solidFill>
              </a:ln>
              <a:effectLst/>
            </c:spPr>
          </c:marker>
          <c:dLbls>
            <c:dLbl>
              <c:idx val="0"/>
              <c:layout>
                <c:manualLayout>
                  <c:x val="-3.6111111111111108E-2"/>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FD0-4B8A-A710-9429F4449459}"/>
                </c:ext>
              </c:extLst>
            </c:dLbl>
            <c:dLbl>
              <c:idx val="1"/>
              <c:layout>
                <c:manualLayout>
                  <c:x val="-3.3333333333333333E-2"/>
                  <c:y val="-4.62962962962963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FD0-4B8A-A710-9429F4449459}"/>
                </c:ext>
              </c:extLst>
            </c:dLbl>
            <c:dLbl>
              <c:idx val="2"/>
              <c:layout>
                <c:manualLayout>
                  <c:x val="-3.8888888888888938E-2"/>
                  <c:y val="-4.62962962962963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FD0-4B8A-A710-9429F4449459}"/>
                </c:ext>
              </c:extLst>
            </c:dLbl>
            <c:dLbl>
              <c:idx val="3"/>
              <c:layout>
                <c:manualLayout>
                  <c:x val="-3.6111111111111108E-2"/>
                  <c:y val="-4.16666666666666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FD0-4B8A-A710-9429F4449459}"/>
                </c:ext>
              </c:extLst>
            </c:dLbl>
            <c:dLbl>
              <c:idx val="4"/>
              <c:layout>
                <c:manualLayout>
                  <c:x val="-3.6111111111111163E-2"/>
                  <c:y val="-4.16666666666666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FD0-4B8A-A710-9429F4449459}"/>
                </c:ext>
              </c:extLst>
            </c:dLbl>
            <c:dLbl>
              <c:idx val="5"/>
              <c:layout>
                <c:manualLayout>
                  <c:x val="-3.888888888888889E-2"/>
                  <c:y val="-4.16666666666666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FD0-4B8A-A710-9429F4449459}"/>
                </c:ext>
              </c:extLst>
            </c:dLbl>
            <c:dLbl>
              <c:idx val="6"/>
              <c:layout>
                <c:manualLayout>
                  <c:x val="-3.3333333333333333E-2"/>
                  <c:y val="-4.1666666666666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FD0-4B8A-A710-9429F4449459}"/>
                </c:ext>
              </c:extLst>
            </c:dLbl>
            <c:dLbl>
              <c:idx val="7"/>
              <c:layout>
                <c:manualLayout>
                  <c:x val="-3.888888888888889E-2"/>
                  <c:y val="-4.1666666666666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FD0-4B8A-A710-9429F4449459}"/>
                </c:ext>
              </c:extLst>
            </c:dLbl>
            <c:dLbl>
              <c:idx val="8"/>
              <c:layout>
                <c:manualLayout>
                  <c:x val="-3.3333333333333437E-2"/>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FD0-4B8A-A710-9429F4449459}"/>
                </c:ext>
              </c:extLst>
            </c:dLbl>
            <c:dLbl>
              <c:idx val="9"/>
              <c:layout>
                <c:manualLayout>
                  <c:x val="-4.1666666666666664E-2"/>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FD0-4B8A-A710-9429F4449459}"/>
                </c:ext>
              </c:extLst>
            </c:dLbl>
            <c:dLbl>
              <c:idx val="10"/>
              <c:layout>
                <c:manualLayout>
                  <c:x val="-3.3333333333333229E-2"/>
                  <c:y val="-3.7037037037037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FD0-4B8A-A710-9429F444945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'1.2.3 G13'!$D$6:$D$16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'1.2.3 G13'!$E$6:$E$16</c:f>
              <c:numCache>
                <c:formatCode>#,##0.0</c:formatCode>
                <c:ptCount val="11"/>
                <c:pt idx="0">
                  <c:v>52.835756853396902</c:v>
                </c:pt>
                <c:pt idx="1">
                  <c:v>55.8</c:v>
                </c:pt>
                <c:pt idx="2">
                  <c:v>58.5</c:v>
                </c:pt>
                <c:pt idx="3">
                  <c:v>58.8</c:v>
                </c:pt>
                <c:pt idx="4">
                  <c:v>55.400000000000006</c:v>
                </c:pt>
                <c:pt idx="5">
                  <c:v>57.400000000000006</c:v>
                </c:pt>
                <c:pt idx="6">
                  <c:v>51</c:v>
                </c:pt>
                <c:pt idx="7">
                  <c:v>52.3</c:v>
                </c:pt>
                <c:pt idx="8">
                  <c:v>44.2</c:v>
                </c:pt>
                <c:pt idx="9">
                  <c:v>43.7</c:v>
                </c:pt>
                <c:pt idx="10">
                  <c:v>41.7</c:v>
                </c:pt>
              </c:numCache>
            </c:numRef>
          </c:val>
          <c:smooth val="0"/>
          <c:extLst>
            <c:ext xmlns:c16="http://schemas.microsoft.com/office/drawing/2014/chart" uri="{C3380CC4-5D6E-409C-BE32-E72D297353CC}">
              <c16:uniqueId val="{0000000D-2FD0-4B8A-A710-9429F4449459}"/>
            </c:ext>
          </c:extLst>
        </c:ser>
        <c:dLbls>
          <c:showLegendKey val="0"/>
          <c:showVal val="0"/>
          <c:showCatName val="0"/>
          <c:showSerName val="0"/>
          <c:showPercent val="0"/>
          <c:showBubbleSize val="0"/>
        </c:dLbls>
        <c:marker val="1"/>
        <c:smooth val="0"/>
        <c:axId val="604721776"/>
        <c:axId val="361604352"/>
      </c:lineChart>
      <c:catAx>
        <c:axId val="604721776"/>
        <c:scaling>
          <c:orientation val="minMax"/>
        </c:scaling>
        <c:delete val="0"/>
        <c:axPos val="b"/>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61604352"/>
        <c:crosses val="autoZero"/>
        <c:auto val="1"/>
        <c:lblAlgn val="ctr"/>
        <c:lblOffset val="100"/>
        <c:noMultiLvlLbl val="0"/>
      </c:catAx>
      <c:valAx>
        <c:axId val="361604352"/>
        <c:scaling>
          <c:orientation val="minMax"/>
          <c:max val="7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04721776"/>
        <c:crosses val="autoZero"/>
        <c:crossBetween val="between"/>
        <c:majorUnit val="10"/>
      </c:valAx>
      <c:spPr>
        <a:noFill/>
        <a:ln>
          <a:noFill/>
        </a:ln>
        <a:effectLst/>
      </c:spPr>
    </c:plotArea>
    <c:legend>
      <c:legendPos val="b"/>
      <c:layout>
        <c:manualLayout>
          <c:xMode val="edge"/>
          <c:yMode val="edge"/>
          <c:x val="0.22620555555555555"/>
          <c:y val="0.87184183673469384"/>
          <c:w val="0.5475888888888889"/>
          <c:h val="0.1209586167800453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3422789055363929E-2"/>
          <c:y val="5.1713551050951448E-2"/>
          <c:w val="0.89045565159302531"/>
          <c:h val="0.87648524750544543"/>
        </c:manualLayout>
      </c:layout>
      <c:barChart>
        <c:barDir val="col"/>
        <c:grouping val="clustered"/>
        <c:varyColors val="0"/>
        <c:ser>
          <c:idx val="1"/>
          <c:order val="0"/>
          <c:tx>
            <c:strRef>
              <c:f>'4.4.3 G64'!$E$5</c:f>
              <c:strCache>
                <c:ptCount val="1"/>
                <c:pt idx="0">
                  <c:v>Tratados</c:v>
                </c:pt>
              </c:strCache>
            </c:strRef>
          </c:tx>
          <c:spPr>
            <a:solidFill>
              <a:srgbClr val="430416"/>
            </a:solidFill>
            <a:ln>
              <a:solidFill>
                <a:srgbClr val="83082A"/>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'4.4.3 G64'!$E$6</c:f>
              <c:numCache>
                <c:formatCode>#,##0.0</c:formatCode>
                <c:ptCount val="1"/>
                <c:pt idx="0">
                  <c:v>44.7</c:v>
                </c:pt>
              </c:numCache>
            </c:numRef>
          </c:val>
          <c:extLst>
            <c:ext xmlns:c15="http://schemas.microsoft.com/office/drawing/2012/chart" uri="{02D57815-91ED-43cb-92C2-25804820EDAC}">
              <c15:filteredCategoryTitle>
                <c15:cat>
                  <c:strRef>
                    <c:extLst>
                      <c:ext uri="{02D57815-91ED-43cb-92C2-25804820EDAC}">
                        <c15:formulaRef>
                          <c15:sqref>'[6]4.5'!#REF!</c15:sqref>
                        </c15:formulaRef>
                      </c:ext>
                    </c:extLst>
                    <c:strCache>
                      <c:ptCount val="1"/>
                      <c:pt idx="0">
                        <c:v>#¡REF!</c:v>
                      </c:pt>
                    </c:strCache>
                  </c:strRef>
                </c15:cat>
              </c15:filteredCategoryTitle>
            </c:ext>
            <c:ext xmlns:c16="http://schemas.microsoft.com/office/drawing/2014/chart" uri="{C3380CC4-5D6E-409C-BE32-E72D297353CC}">
              <c16:uniqueId val="{00000000-DC36-1843-BC79-14FE50BF7277}"/>
            </c:ext>
          </c:extLst>
        </c:ser>
        <c:ser>
          <c:idx val="0"/>
          <c:order val="1"/>
          <c:tx>
            <c:strRef>
              <c:f>'4.4.3 G64'!$F$5</c:f>
              <c:strCache>
                <c:ptCount val="1"/>
                <c:pt idx="0">
                  <c:v>Controles</c:v>
                </c:pt>
              </c:strCache>
            </c:strRef>
          </c:tx>
          <c:spPr>
            <a:solidFill>
              <a:srgbClr val="D9D9D9"/>
            </a:solidFill>
            <a:ln>
              <a:solidFill>
                <a:srgbClr val="E7E6E6">
                  <a:lumMod val="90000"/>
                </a:srgb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'4.4.3 G64'!$F$6</c:f>
              <c:numCache>
                <c:formatCode>#,##0.0</c:formatCode>
                <c:ptCount val="1"/>
                <c:pt idx="0">
                  <c:v>39.5</c:v>
                </c:pt>
              </c:numCache>
            </c:numRef>
          </c:val>
          <c:extLst>
            <c:ext xmlns:c15="http://schemas.microsoft.com/office/drawing/2012/chart" uri="{02D57815-91ED-43cb-92C2-25804820EDAC}">
              <c15:filteredCategoryTitle>
                <c15:cat>
                  <c:strRef>
                    <c:extLst>
                      <c:ext uri="{02D57815-91ED-43cb-92C2-25804820EDAC}">
                        <c15:formulaRef>
                          <c15:sqref>'[6]4.5'!#REF!</c15:sqref>
                        </c15:formulaRef>
                      </c:ext>
                    </c:extLst>
                    <c:strCache>
                      <c:ptCount val="1"/>
                      <c:pt idx="0">
                        <c:v>#¡REF!</c:v>
                      </c:pt>
                    </c:strCache>
                  </c:strRef>
                </c15:cat>
              </c15:filteredCategoryTitle>
            </c:ext>
            <c:ext xmlns:c16="http://schemas.microsoft.com/office/drawing/2014/chart" uri="{C3380CC4-5D6E-409C-BE32-E72D297353CC}">
              <c16:uniqueId val="{00000001-DC36-1843-BC79-14FE50BF7277}"/>
            </c:ext>
          </c:extLst>
        </c:ser>
        <c:dLbls>
          <c:showLegendKey val="0"/>
          <c:showVal val="0"/>
          <c:showCatName val="0"/>
          <c:showSerName val="0"/>
          <c:showPercent val="0"/>
          <c:showBubbleSize val="0"/>
        </c:dLbls>
        <c:gapWidth val="100"/>
        <c:axId val="329938191"/>
        <c:axId val="329938607"/>
      </c:barChart>
      <c:catAx>
        <c:axId val="329938191"/>
        <c:scaling>
          <c:orientation val="minMax"/>
        </c:scaling>
        <c:delete val="1"/>
        <c:axPos val="b"/>
        <c:numFmt formatCode="General" sourceLinked="1"/>
        <c:majorTickMark val="out"/>
        <c:minorTickMark val="none"/>
        <c:tickLblPos val="nextTo"/>
        <c:crossAx val="329938607"/>
        <c:crosses val="autoZero"/>
        <c:auto val="1"/>
        <c:lblAlgn val="ctr"/>
        <c:lblOffset val="100"/>
        <c:noMultiLvlLbl val="0"/>
      </c:catAx>
      <c:valAx>
        <c:axId val="329938607"/>
        <c:scaling>
          <c:orientation val="minMax"/>
          <c:max val="50"/>
          <c:min val="0"/>
        </c:scaling>
        <c:delete val="1"/>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crossAx val="3299381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3422789055363929E-2"/>
          <c:y val="5.1713551050951448E-2"/>
          <c:w val="0.89045565159302531"/>
          <c:h val="0.87648524750544543"/>
        </c:manualLayout>
      </c:layout>
      <c:barChart>
        <c:barDir val="col"/>
        <c:grouping val="clustered"/>
        <c:varyColors val="0"/>
        <c:ser>
          <c:idx val="1"/>
          <c:order val="0"/>
          <c:tx>
            <c:strRef>
              <c:f>'4.4.3 G64'!$E$5</c:f>
              <c:strCache>
                <c:ptCount val="1"/>
                <c:pt idx="0">
                  <c:v>Tratados</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rgbClr val="430416"/>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'4.4.3 G64'!$E$7</c:f>
              <c:numCache>
                <c:formatCode>#,##0.0</c:formatCode>
                <c:ptCount val="1"/>
                <c:pt idx="0">
                  <c:v>13.542999999999999</c:v>
                </c:pt>
              </c:numCache>
            </c:numRef>
          </c:val>
          <c:extLst>
            <c:ext xmlns:c15="http://schemas.microsoft.com/office/drawing/2012/chart" uri="{02D57815-91ED-43cb-92C2-25804820EDAC}">
              <c15:filteredCategoryTitle>
                <c15:cat>
                  <c:strRef>
                    <c:extLst>
                      <c:ext uri="{02D57815-91ED-43cb-92C2-25804820EDAC}">
                        <c15:formulaRef>
                          <c15:sqref>'[6]4.5'!#REF!</c15:sqref>
                        </c15:formulaRef>
                      </c:ext>
                    </c:extLst>
                    <c:strCache>
                      <c:ptCount val="1"/>
                      <c:pt idx="0">
                        <c:v>#¡REF!</c:v>
                      </c:pt>
                    </c:strCache>
                  </c:strRef>
                </c15:cat>
              </c15:filteredCategoryTitle>
            </c:ext>
            <c:ext xmlns:c16="http://schemas.microsoft.com/office/drawing/2014/chart" uri="{C3380CC4-5D6E-409C-BE32-E72D297353CC}">
              <c16:uniqueId val="{00000000-FBC1-5840-ADF0-9DEC3FFB587E}"/>
            </c:ext>
          </c:extLst>
        </c:ser>
        <c:ser>
          <c:idx val="0"/>
          <c:order val="1"/>
          <c:tx>
            <c:strRef>
              <c:f>'4.4.3 G64'!$F$5</c:f>
              <c:strCache>
                <c:ptCount val="1"/>
                <c:pt idx="0">
                  <c:v>Controles</c:v>
                </c:pt>
              </c:strCache>
            </c:strRef>
          </c:tx>
          <c:spPr>
            <a:solidFill>
              <a:srgbClr val="D9D9D9"/>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ysClr val="windowText" lastClr="000000"/>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'4.4.3 G64'!$F$7</c:f>
              <c:numCache>
                <c:formatCode>#,##0.0</c:formatCode>
                <c:ptCount val="1"/>
                <c:pt idx="0">
                  <c:v>11.992000000000001</c:v>
                </c:pt>
              </c:numCache>
            </c:numRef>
          </c:val>
          <c:extLst>
            <c:ext xmlns:c15="http://schemas.microsoft.com/office/drawing/2012/chart" uri="{02D57815-91ED-43cb-92C2-25804820EDAC}">
              <c15:filteredCategoryTitle>
                <c15:cat>
                  <c:strRef>
                    <c:extLst>
                      <c:ext uri="{02D57815-91ED-43cb-92C2-25804820EDAC}">
                        <c15:formulaRef>
                          <c15:sqref>'[6]4.5'!#REF!</c15:sqref>
                        </c15:formulaRef>
                      </c:ext>
                    </c:extLst>
                    <c:strCache>
                      <c:ptCount val="1"/>
                      <c:pt idx="0">
                        <c:v>#¡REF!</c:v>
                      </c:pt>
                    </c:strCache>
                  </c:strRef>
                </c15:cat>
              </c15:filteredCategoryTitle>
            </c:ext>
            <c:ext xmlns:c16="http://schemas.microsoft.com/office/drawing/2014/chart" uri="{C3380CC4-5D6E-409C-BE32-E72D297353CC}">
              <c16:uniqueId val="{00000001-FBC1-5840-ADF0-9DEC3FFB587E}"/>
            </c:ext>
          </c:extLst>
        </c:ser>
        <c:dLbls>
          <c:showLegendKey val="0"/>
          <c:showVal val="0"/>
          <c:showCatName val="0"/>
          <c:showSerName val="0"/>
          <c:showPercent val="0"/>
          <c:showBubbleSize val="0"/>
        </c:dLbls>
        <c:gapWidth val="100"/>
        <c:axId val="329938191"/>
        <c:axId val="329938607"/>
      </c:barChart>
      <c:catAx>
        <c:axId val="329938191"/>
        <c:scaling>
          <c:orientation val="minMax"/>
        </c:scaling>
        <c:delete val="1"/>
        <c:axPos val="b"/>
        <c:numFmt formatCode="General" sourceLinked="1"/>
        <c:majorTickMark val="none"/>
        <c:minorTickMark val="none"/>
        <c:tickLblPos val="nextTo"/>
        <c:crossAx val="329938607"/>
        <c:crosses val="autoZero"/>
        <c:auto val="1"/>
        <c:lblAlgn val="ctr"/>
        <c:lblOffset val="100"/>
        <c:noMultiLvlLbl val="0"/>
      </c:catAx>
      <c:valAx>
        <c:axId val="329938607"/>
        <c:scaling>
          <c:orientation val="minMax"/>
          <c:max val="50"/>
          <c:min val="0"/>
        </c:scaling>
        <c:delete val="1"/>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crossAx val="3299381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3422789055363929E-2"/>
          <c:y val="5.1713551050951448E-2"/>
          <c:w val="0.89045565159302531"/>
          <c:h val="0.87648524750544543"/>
        </c:manualLayout>
      </c:layout>
      <c:barChart>
        <c:barDir val="col"/>
        <c:grouping val="clustered"/>
        <c:varyColors val="0"/>
        <c:ser>
          <c:idx val="1"/>
          <c:order val="0"/>
          <c:tx>
            <c:strRef>
              <c:f>'4.4.3 G64'!$E$5</c:f>
              <c:strCache>
                <c:ptCount val="1"/>
                <c:pt idx="0">
                  <c:v>Tratados</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rgbClr val="430416"/>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'4.4.3 G64'!$E$8</c:f>
              <c:numCache>
                <c:formatCode>#,##0.0</c:formatCode>
                <c:ptCount val="1"/>
                <c:pt idx="0">
                  <c:v>6.1</c:v>
                </c:pt>
              </c:numCache>
            </c:numRef>
          </c:val>
          <c:extLst>
            <c:ext xmlns:c15="http://schemas.microsoft.com/office/drawing/2012/chart" uri="{02D57815-91ED-43cb-92C2-25804820EDAC}">
              <c15:filteredCategoryTitle>
                <c15:cat>
                  <c:strRef>
                    <c:extLst>
                      <c:ext uri="{02D57815-91ED-43cb-92C2-25804820EDAC}">
                        <c15:formulaRef>
                          <c15:sqref>'[6]4.5'!#REF!</c15:sqref>
                        </c15:formulaRef>
                      </c:ext>
                    </c:extLst>
                    <c:strCache>
                      <c:ptCount val="1"/>
                      <c:pt idx="0">
                        <c:v>#¡REF!</c:v>
                      </c:pt>
                    </c:strCache>
                  </c:strRef>
                </c15:cat>
              </c15:filteredCategoryTitle>
            </c:ext>
            <c:ext xmlns:c16="http://schemas.microsoft.com/office/drawing/2014/chart" uri="{C3380CC4-5D6E-409C-BE32-E72D297353CC}">
              <c16:uniqueId val="{00000000-5458-0A41-88F0-466E5856B035}"/>
            </c:ext>
          </c:extLst>
        </c:ser>
        <c:ser>
          <c:idx val="0"/>
          <c:order val="1"/>
          <c:tx>
            <c:strRef>
              <c:f>'4.4.3 G64'!$F$5</c:f>
              <c:strCache>
                <c:ptCount val="1"/>
                <c:pt idx="0">
                  <c:v>Controles</c:v>
                </c:pt>
              </c:strCache>
            </c:strRef>
          </c:tx>
          <c:spPr>
            <a:solidFill>
              <a:srgbClr val="D9D9D9"/>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'4.4.3 G64'!$F$8</c:f>
              <c:numCache>
                <c:formatCode>#,##0.0</c:formatCode>
                <c:ptCount val="1"/>
                <c:pt idx="0">
                  <c:v>5.5</c:v>
                </c:pt>
              </c:numCache>
            </c:numRef>
          </c:val>
          <c:extLst>
            <c:ext xmlns:c15="http://schemas.microsoft.com/office/drawing/2012/chart" uri="{02D57815-91ED-43cb-92C2-25804820EDAC}">
              <c15:filteredCategoryTitle>
                <c15:cat>
                  <c:strRef>
                    <c:extLst>
                      <c:ext uri="{02D57815-91ED-43cb-92C2-25804820EDAC}">
                        <c15:formulaRef>
                          <c15:sqref>'[6]4.5'!#REF!</c15:sqref>
                        </c15:formulaRef>
                      </c:ext>
                    </c:extLst>
                    <c:strCache>
                      <c:ptCount val="1"/>
                      <c:pt idx="0">
                        <c:v>#¡REF!</c:v>
                      </c:pt>
                    </c:strCache>
                  </c:strRef>
                </c15:cat>
              </c15:filteredCategoryTitle>
            </c:ext>
            <c:ext xmlns:c16="http://schemas.microsoft.com/office/drawing/2014/chart" uri="{C3380CC4-5D6E-409C-BE32-E72D297353CC}">
              <c16:uniqueId val="{00000001-5458-0A41-88F0-466E5856B035}"/>
            </c:ext>
          </c:extLst>
        </c:ser>
        <c:dLbls>
          <c:showLegendKey val="0"/>
          <c:showVal val="0"/>
          <c:showCatName val="0"/>
          <c:showSerName val="0"/>
          <c:showPercent val="0"/>
          <c:showBubbleSize val="0"/>
        </c:dLbls>
        <c:gapWidth val="100"/>
        <c:axId val="329938191"/>
        <c:axId val="329938607"/>
      </c:barChart>
      <c:catAx>
        <c:axId val="329938191"/>
        <c:scaling>
          <c:orientation val="minMax"/>
        </c:scaling>
        <c:delete val="1"/>
        <c:axPos val="b"/>
        <c:numFmt formatCode="General" sourceLinked="1"/>
        <c:majorTickMark val="none"/>
        <c:minorTickMark val="none"/>
        <c:tickLblPos val="nextTo"/>
        <c:crossAx val="329938607"/>
        <c:crosses val="autoZero"/>
        <c:auto val="1"/>
        <c:lblAlgn val="ctr"/>
        <c:lblOffset val="100"/>
        <c:noMultiLvlLbl val="0"/>
      </c:catAx>
      <c:valAx>
        <c:axId val="329938607"/>
        <c:scaling>
          <c:orientation val="minMax"/>
          <c:max val="50"/>
          <c:min val="0"/>
        </c:scaling>
        <c:delete val="1"/>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crossAx val="3299381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3422789055363929E-2"/>
          <c:y val="5.1713551050951448E-2"/>
          <c:w val="0.89045565159302531"/>
          <c:h val="0.87648524750544543"/>
        </c:manualLayout>
      </c:layout>
      <c:barChart>
        <c:barDir val="col"/>
        <c:grouping val="clustered"/>
        <c:varyColors val="0"/>
        <c:ser>
          <c:idx val="1"/>
          <c:order val="0"/>
          <c:tx>
            <c:strRef>
              <c:f>'4.4.3 G64'!$E$5</c:f>
              <c:strCache>
                <c:ptCount val="1"/>
                <c:pt idx="0">
                  <c:v>Tratados</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'4.4.3 G64'!$E$9</c:f>
              <c:numCache>
                <c:formatCode>#,##0.0</c:formatCode>
                <c:ptCount val="1"/>
                <c:pt idx="0">
                  <c:v>24.2</c:v>
                </c:pt>
              </c:numCache>
            </c:numRef>
          </c:val>
          <c:extLst>
            <c:ext xmlns:c15="http://schemas.microsoft.com/office/drawing/2012/chart" uri="{02D57815-91ED-43cb-92C2-25804820EDAC}">
              <c15:filteredCategoryTitle>
                <c15:cat>
                  <c:strRef>
                    <c:extLst>
                      <c:ext uri="{02D57815-91ED-43cb-92C2-25804820EDAC}">
                        <c15:formulaRef>
                          <c15:sqref>'[6]4.5'!#REF!</c15:sqref>
                        </c15:formulaRef>
                      </c:ext>
                    </c:extLst>
                    <c:strCache>
                      <c:ptCount val="1"/>
                      <c:pt idx="0">
                        <c:v>#¡REF!</c:v>
                      </c:pt>
                    </c:strCache>
                  </c:strRef>
                </c15:cat>
              </c15:filteredCategoryTitle>
            </c:ext>
            <c:ext xmlns:c16="http://schemas.microsoft.com/office/drawing/2014/chart" uri="{C3380CC4-5D6E-409C-BE32-E72D297353CC}">
              <c16:uniqueId val="{00000000-CC0C-F54A-856C-BF00B8F380DB}"/>
            </c:ext>
          </c:extLst>
        </c:ser>
        <c:ser>
          <c:idx val="0"/>
          <c:order val="1"/>
          <c:tx>
            <c:strRef>
              <c:f>'4.4.3 G64'!$F$5</c:f>
              <c:strCache>
                <c:ptCount val="1"/>
                <c:pt idx="0">
                  <c:v>Controles</c:v>
                </c:pt>
              </c:strCache>
            </c:strRef>
          </c:tx>
          <c:spPr>
            <a:solidFill>
              <a:srgbClr val="D9D9D9"/>
            </a:solidFill>
            <a:ln>
              <a:noFill/>
            </a:ln>
            <a:effectLst/>
          </c:spPr>
          <c:invertIfNegative val="0"/>
          <c:dLbls>
            <c:dLbl>
              <c:idx val="0"/>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0C-F54A-856C-BF00B8F380DB}"/>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'4.4.3 G64'!$F$9</c:f>
              <c:numCache>
                <c:formatCode>#,##0.0</c:formatCode>
                <c:ptCount val="1"/>
                <c:pt idx="0">
                  <c:v>21.099999999999998</c:v>
                </c:pt>
              </c:numCache>
            </c:numRef>
          </c:val>
          <c:extLst>
            <c:ext xmlns:c15="http://schemas.microsoft.com/office/drawing/2012/chart" uri="{02D57815-91ED-43cb-92C2-25804820EDAC}">
              <c15:filteredCategoryTitle>
                <c15:cat>
                  <c:strRef>
                    <c:extLst>
                      <c:ext uri="{02D57815-91ED-43cb-92C2-25804820EDAC}">
                        <c15:formulaRef>
                          <c15:sqref>'[6]4.5'!#REF!</c15:sqref>
                        </c15:formulaRef>
                      </c:ext>
                    </c:extLst>
                    <c:strCache>
                      <c:ptCount val="1"/>
                      <c:pt idx="0">
                        <c:v>#¡REF!</c:v>
                      </c:pt>
                    </c:strCache>
                  </c:strRef>
                </c15:cat>
              </c15:filteredCategoryTitle>
            </c:ext>
            <c:ext xmlns:c16="http://schemas.microsoft.com/office/drawing/2014/chart" uri="{C3380CC4-5D6E-409C-BE32-E72D297353CC}">
              <c16:uniqueId val="{00000002-CC0C-F54A-856C-BF00B8F380DB}"/>
            </c:ext>
          </c:extLst>
        </c:ser>
        <c:dLbls>
          <c:showLegendKey val="0"/>
          <c:showVal val="0"/>
          <c:showCatName val="0"/>
          <c:showSerName val="0"/>
          <c:showPercent val="0"/>
          <c:showBubbleSize val="0"/>
        </c:dLbls>
        <c:gapWidth val="100"/>
        <c:axId val="329938191"/>
        <c:axId val="329938607"/>
      </c:barChart>
      <c:catAx>
        <c:axId val="329938191"/>
        <c:scaling>
          <c:orientation val="minMax"/>
        </c:scaling>
        <c:delete val="1"/>
        <c:axPos val="b"/>
        <c:numFmt formatCode="General" sourceLinked="1"/>
        <c:majorTickMark val="none"/>
        <c:minorTickMark val="none"/>
        <c:tickLblPos val="nextTo"/>
        <c:crossAx val="329938607"/>
        <c:crosses val="autoZero"/>
        <c:auto val="1"/>
        <c:lblAlgn val="ctr"/>
        <c:lblOffset val="100"/>
        <c:noMultiLvlLbl val="0"/>
      </c:catAx>
      <c:valAx>
        <c:axId val="329938607"/>
        <c:scaling>
          <c:orientation val="minMax"/>
          <c:max val="50"/>
          <c:min val="0"/>
        </c:scaling>
        <c:delete val="1"/>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crossAx val="3299381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6163695717556389E-2"/>
          <c:y val="4.0433359519828488E-2"/>
          <c:w val="0.91621620922814784"/>
          <c:h val="0.78705997039390552"/>
        </c:manualLayout>
      </c:layout>
      <c:lineChart>
        <c:grouping val="standard"/>
        <c:varyColors val="0"/>
        <c:ser>
          <c:idx val="1"/>
          <c:order val="0"/>
          <c:spPr>
            <a:ln w="25400" cap="rnd">
              <a:noFill/>
              <a:round/>
            </a:ln>
            <a:effectLst/>
          </c:spPr>
          <c:marker>
            <c:symbol val="square"/>
            <c:size val="3"/>
            <c:spPr>
              <a:solidFill>
                <a:schemeClr val="accent2"/>
              </a:solidFill>
              <a:ln w="9525">
                <a:noFill/>
              </a:ln>
              <a:effectLst/>
            </c:spPr>
          </c:marker>
          <c:errBars>
            <c:errDir val="y"/>
            <c:errBarType val="both"/>
            <c:errValType val="cust"/>
            <c:noEndCap val="0"/>
            <c:plus>
              <c:numRef>
                <c:f>'4.4.3 G65'!$G$4:$G$28</c:f>
                <c:numCache>
                  <c:formatCode>General</c:formatCode>
                  <c:ptCount val="25"/>
                  <c:pt idx="0">
                    <c:v>0.5</c:v>
                  </c:pt>
                  <c:pt idx="1">
                    <c:v>0.80400000000000005</c:v>
                  </c:pt>
                  <c:pt idx="2">
                    <c:v>0.64751000000000003</c:v>
                  </c:pt>
                  <c:pt idx="3">
                    <c:v>0.67630999999999997</c:v>
                  </c:pt>
                  <c:pt idx="4">
                    <c:v>1.07314</c:v>
                  </c:pt>
                  <c:pt idx="5">
                    <c:v>1.03183</c:v>
                  </c:pt>
                  <c:pt idx="6">
                    <c:v>0.73743999999999998</c:v>
                  </c:pt>
                  <c:pt idx="7">
                    <c:v>0.75909000000000004</c:v>
                  </c:pt>
                  <c:pt idx="8">
                    <c:v>1.4524699999999999</c:v>
                  </c:pt>
                  <c:pt idx="9">
                    <c:v>0.59470000000000001</c:v>
                  </c:pt>
                  <c:pt idx="10">
                    <c:v>0.87178</c:v>
                  </c:pt>
                </c:numCache>
              </c:numRef>
            </c:plus>
            <c:minus>
              <c:numRef>
                <c:f>'4.4.3 G65'!$G$4:$G$28</c:f>
                <c:numCache>
                  <c:formatCode>General</c:formatCode>
                  <c:ptCount val="25"/>
                  <c:pt idx="0">
                    <c:v>0.5</c:v>
                  </c:pt>
                  <c:pt idx="1">
                    <c:v>0.80400000000000005</c:v>
                  </c:pt>
                  <c:pt idx="2">
                    <c:v>0.64751000000000003</c:v>
                  </c:pt>
                  <c:pt idx="3">
                    <c:v>0.67630999999999997</c:v>
                  </c:pt>
                  <c:pt idx="4">
                    <c:v>1.07314</c:v>
                  </c:pt>
                  <c:pt idx="5">
                    <c:v>1.03183</c:v>
                  </c:pt>
                  <c:pt idx="6">
                    <c:v>0.73743999999999998</c:v>
                  </c:pt>
                  <c:pt idx="7">
                    <c:v>0.75909000000000004</c:v>
                  </c:pt>
                  <c:pt idx="8">
                    <c:v>1.4524699999999999</c:v>
                  </c:pt>
                  <c:pt idx="9">
                    <c:v>0.59470000000000001</c:v>
                  </c:pt>
                  <c:pt idx="10">
                    <c:v>0.87178</c:v>
                  </c:pt>
                </c:numCache>
              </c:numRef>
            </c:minus>
            <c:spPr>
              <a:noFill/>
              <a:ln w="9525" cap="flat" cmpd="sng" algn="ctr">
                <a:solidFill>
                  <a:schemeClr val="tx1">
                    <a:lumMod val="65000"/>
                    <a:lumOff val="35000"/>
                  </a:schemeClr>
                </a:solidFill>
                <a:round/>
              </a:ln>
              <a:effectLst/>
            </c:spPr>
          </c:errBars>
          <c:cat>
            <c:multiLvlStrRef>
              <c:f>'4.4.3 G65'!$D$4:$E$14</c:f>
              <c:multiLvlStrCache>
                <c:ptCount val="11"/>
                <c:lvl>
                  <c:pt idx="0">
                    <c:v>Total</c:v>
                  </c:pt>
                  <c:pt idx="1">
                    <c:v>Hombre</c:v>
                  </c:pt>
                  <c:pt idx="2">
                    <c:v>Mujer</c:v>
                  </c:pt>
                  <c:pt idx="3">
                    <c:v>Bajo</c:v>
                  </c:pt>
                  <c:pt idx="4">
                    <c:v>Medio</c:v>
                  </c:pt>
                  <c:pt idx="5">
                    <c:v>Alto</c:v>
                  </c:pt>
                  <c:pt idx="6">
                    <c:v>&lt;30</c:v>
                  </c:pt>
                  <c:pt idx="7">
                    <c:v>30 - 49</c:v>
                  </c:pt>
                  <c:pt idx="8">
                    <c:v>≥ 50</c:v>
                  </c:pt>
                  <c:pt idx="9">
                    <c:v>No</c:v>
                  </c:pt>
                  <c:pt idx="10">
                    <c:v>Si</c:v>
                  </c:pt>
                </c:lvl>
                <c:lvl>
                  <c:pt idx="1">
                    <c:v>Sexo</c:v>
                  </c:pt>
                  <c:pt idx="3">
                    <c:v>Nivel educativo</c:v>
                  </c:pt>
                  <c:pt idx="6">
                    <c:v>Edad</c:v>
                  </c:pt>
                  <c:pt idx="9">
                    <c:v>Receptor/a de prestaciones</c:v>
                  </c:pt>
                </c:lvl>
              </c:multiLvlStrCache>
            </c:multiLvlStrRef>
          </c:cat>
          <c:val>
            <c:numRef>
              <c:f>'4.4.3 G65'!$F$4:$F$14</c:f>
              <c:numCache>
                <c:formatCode>#,##0.0</c:formatCode>
                <c:ptCount val="11"/>
                <c:pt idx="0">
                  <c:v>5.2</c:v>
                </c:pt>
                <c:pt idx="1">
                  <c:v>3.41622</c:v>
                </c:pt>
                <c:pt idx="2">
                  <c:v>6.3268199999999997</c:v>
                </c:pt>
                <c:pt idx="3">
                  <c:v>8.6705199999999998</c:v>
                </c:pt>
                <c:pt idx="4">
                  <c:v>2.7745500000000001</c:v>
                </c:pt>
                <c:pt idx="5">
                  <c:v>0.70926999999999996</c:v>
                </c:pt>
                <c:pt idx="6">
                  <c:v>3.4778099999999998</c:v>
                </c:pt>
                <c:pt idx="7">
                  <c:v>5.9018699999999997</c:v>
                </c:pt>
                <c:pt idx="8">
                  <c:v>8.4004600000000007</c:v>
                </c:pt>
                <c:pt idx="9">
                  <c:v>4.4917199999999999</c:v>
                </c:pt>
                <c:pt idx="10">
                  <c:v>6.8581700000000003</c:v>
                </c:pt>
              </c:numCache>
            </c:numRef>
          </c:val>
          <c:smooth val="0"/>
          <c:extLst>
            <c:ext xmlns:c15="http://schemas.microsoft.com/office/drawing/2012/chart" uri="{02D57815-91ED-43cb-92C2-25804820EDAC}">
              <c15:filteredSeriesTitle>
                <c15:tx>
                  <c:strRef>
                    <c:extLst>
                      <c:ext uri="{02D57815-91ED-43cb-92C2-25804820EDAC}">
                        <c15:formulaRef>
                          <c15:sqref>'[7]4.5'!#REF!</c15:sqref>
                        </c15:formulaRef>
                      </c:ext>
                    </c:extLst>
                    <c:strCache>
                      <c:ptCount val="1"/>
                      <c:pt idx="0">
                        <c:v>#¡REF!</c:v>
                      </c:pt>
                    </c:strCache>
                  </c:strRef>
                </c15:tx>
              </c15:filteredSeriesTitle>
            </c:ext>
            <c:ext xmlns:c16="http://schemas.microsoft.com/office/drawing/2014/chart" uri="{C3380CC4-5D6E-409C-BE32-E72D297353CC}">
              <c16:uniqueId val="{00000000-7CF9-5B40-B2BF-FF6B031737EA}"/>
            </c:ext>
          </c:extLst>
        </c:ser>
        <c:dLbls>
          <c:showLegendKey val="0"/>
          <c:showVal val="0"/>
          <c:showCatName val="0"/>
          <c:showSerName val="0"/>
          <c:showPercent val="0"/>
          <c:showBubbleSize val="0"/>
        </c:dLbls>
        <c:marker val="1"/>
        <c:smooth val="0"/>
        <c:axId val="329938191"/>
        <c:axId val="329938607"/>
      </c:lineChart>
      <c:catAx>
        <c:axId val="329938191"/>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0" spcFirstLastPara="1" vertOverflow="ellipsis" wrap="square" anchor="ctr" anchorCtr="1"/>
          <a:lstStyle/>
          <a:p>
            <a:pPr>
              <a:defRPr sz="10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tickLblSkip val="1"/>
        <c:noMultiLvlLbl val="0"/>
      </c:catAx>
      <c:valAx>
        <c:axId val="329938607"/>
        <c:scaling>
          <c:orientation val="minMax"/>
          <c:max val="10"/>
          <c:min val="-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53503438652446"/>
          <c:y val="0.19121439972328819"/>
          <c:w val="0.59745792619296079"/>
          <c:h val="0.49857029495345256"/>
        </c:manualLayout>
      </c:layout>
      <c:barChart>
        <c:barDir val="col"/>
        <c:grouping val="stacked"/>
        <c:varyColors val="0"/>
        <c:ser>
          <c:idx val="0"/>
          <c:order val="0"/>
          <c:tx>
            <c:strRef>
              <c:f>'4.5.1 G66'!$E$5</c:f>
              <c:strCache>
                <c:ptCount val="1"/>
                <c:pt idx="0">
                  <c:v>Obligaciones reconocidas</c:v>
                </c:pt>
              </c:strCache>
            </c:strRef>
          </c:tx>
          <c:spPr>
            <a:pattFill prst="wdUpDiag">
              <a:fgClr>
                <a:srgbClr val="9A0000"/>
              </a:fgClr>
              <a:bgClr>
                <a:sysClr val="window" lastClr="FFFFFF"/>
              </a:bgClr>
            </a:pattFill>
            <a:ln>
              <a:noFill/>
            </a:ln>
            <a:effectLst/>
          </c:spPr>
          <c:invertIfNegative val="0"/>
          <c:cat>
            <c:numRef>
              <c:f>'4.5.1 G66'!$D$6:$D$9</c:f>
              <c:numCache>
                <c:formatCode>General</c:formatCode>
                <c:ptCount val="4"/>
                <c:pt idx="0">
                  <c:v>2016</c:v>
                </c:pt>
                <c:pt idx="1">
                  <c:v>2017</c:v>
                </c:pt>
                <c:pt idx="2">
                  <c:v>2018</c:v>
                </c:pt>
                <c:pt idx="3">
                  <c:v>2019</c:v>
                </c:pt>
              </c:numCache>
            </c:numRef>
          </c:cat>
          <c:val>
            <c:numRef>
              <c:f>'4.5.1 G66'!$E$6:$E$9</c:f>
              <c:numCache>
                <c:formatCode>#,##0.0</c:formatCode>
                <c:ptCount val="4"/>
                <c:pt idx="0">
                  <c:v>0.49204631000000004</c:v>
                </c:pt>
                <c:pt idx="1">
                  <c:v>0.45864113000000001</c:v>
                </c:pt>
                <c:pt idx="2">
                  <c:v>0.21383941000000001</c:v>
                </c:pt>
                <c:pt idx="3">
                  <c:v>2.7888E-2</c:v>
                </c:pt>
              </c:numCache>
            </c:numRef>
          </c:val>
          <c:extLst>
            <c:ext xmlns:c16="http://schemas.microsoft.com/office/drawing/2014/chart" uri="{C3380CC4-5D6E-409C-BE32-E72D297353CC}">
              <c16:uniqueId val="{00000000-F14D-CD40-A3E7-3D33030CDFA0}"/>
            </c:ext>
          </c:extLst>
        </c:ser>
        <c:ser>
          <c:idx val="1"/>
          <c:order val="1"/>
          <c:tx>
            <c:strRef>
              <c:f>'4.5.1 G66'!$F$5</c:f>
              <c:strCache>
                <c:ptCount val="1"/>
                <c:pt idx="0">
                  <c:v>Crédito definitivo pendiente de ejecutar</c:v>
                </c:pt>
              </c:strCache>
            </c:strRef>
          </c:tx>
          <c:spPr>
            <a:solidFill>
              <a:schemeClr val="accent2"/>
            </a:solidFill>
            <a:ln>
              <a:noFill/>
            </a:ln>
            <a:effectLst/>
          </c:spPr>
          <c:invertIfNegative val="0"/>
          <c:cat>
            <c:numRef>
              <c:f>'4.5.1 G66'!$D$6:$D$9</c:f>
              <c:numCache>
                <c:formatCode>General</c:formatCode>
                <c:ptCount val="4"/>
                <c:pt idx="0">
                  <c:v>2016</c:v>
                </c:pt>
                <c:pt idx="1">
                  <c:v>2017</c:v>
                </c:pt>
                <c:pt idx="2">
                  <c:v>2018</c:v>
                </c:pt>
                <c:pt idx="3">
                  <c:v>2019</c:v>
                </c:pt>
              </c:numCache>
            </c:numRef>
          </c:cat>
          <c:val>
            <c:numRef>
              <c:f>'4.5.1 G66'!$F$6:$F$9</c:f>
              <c:numCache>
                <c:formatCode>#,##0.0</c:formatCode>
                <c:ptCount val="4"/>
                <c:pt idx="0">
                  <c:v>1.0079536899999999</c:v>
                </c:pt>
                <c:pt idx="1">
                  <c:v>1.04135887</c:v>
                </c:pt>
                <c:pt idx="2">
                  <c:v>1.2861605899999999</c:v>
                </c:pt>
                <c:pt idx="3">
                  <c:v>1.4721120000000001</c:v>
                </c:pt>
              </c:numCache>
            </c:numRef>
          </c:val>
          <c:extLst>
            <c:ext xmlns:c16="http://schemas.microsoft.com/office/drawing/2014/chart" uri="{C3380CC4-5D6E-409C-BE32-E72D297353CC}">
              <c16:uniqueId val="{00000001-F14D-CD40-A3E7-3D33030CDFA0}"/>
            </c:ext>
          </c:extLst>
        </c:ser>
        <c:dLbls>
          <c:showLegendKey val="0"/>
          <c:showVal val="0"/>
          <c:showCatName val="0"/>
          <c:showSerName val="0"/>
          <c:showPercent val="0"/>
          <c:showBubbleSize val="0"/>
        </c:dLbls>
        <c:gapWidth val="219"/>
        <c:overlap val="100"/>
        <c:axId val="317209823"/>
        <c:axId val="317206079"/>
      </c:barChart>
      <c:catAx>
        <c:axId val="31720982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17206079"/>
        <c:crosses val="autoZero"/>
        <c:auto val="1"/>
        <c:lblAlgn val="ctr"/>
        <c:lblOffset val="100"/>
        <c:noMultiLvlLbl val="0"/>
      </c:catAx>
      <c:valAx>
        <c:axId val="3172060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atin typeface="Century Gothic" panose="020B0502020202020204" pitchFamily="34" charset="0"/>
                  </a:rPr>
                  <a:t>Millones de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17209823"/>
        <c:crosses val="autoZero"/>
        <c:crossBetween val="between"/>
        <c:majorUnit val="0.5"/>
      </c:valAx>
      <c:spPr>
        <a:noFill/>
        <a:ln>
          <a:noFill/>
        </a:ln>
        <a:effectLst/>
      </c:spPr>
    </c:plotArea>
    <c:legend>
      <c:legendPos val="r"/>
      <c:layout>
        <c:manualLayout>
          <c:xMode val="edge"/>
          <c:yMode val="edge"/>
          <c:x val="0.70318318945071623"/>
          <c:y val="0.28315102279870441"/>
          <c:w val="0.28235897922398251"/>
          <c:h val="0.524537659979282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536964129483821E-2"/>
          <c:y val="9.2592592592592587E-2"/>
          <c:w val="0.90068525809273836"/>
          <c:h val="0.66002380952380957"/>
        </c:manualLayout>
      </c:layout>
      <c:barChart>
        <c:barDir val="col"/>
        <c:grouping val="stacked"/>
        <c:varyColors val="0"/>
        <c:ser>
          <c:idx val="1"/>
          <c:order val="1"/>
          <c:tx>
            <c:v>1-2 años</c:v>
          </c:tx>
          <c:spPr>
            <a:solidFill>
              <a:srgbClr val="646363"/>
            </a:solidFill>
            <a:ln>
              <a:solidFill>
                <a:srgbClr val="646363"/>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'1.2.3 G14'!$D$6:$D$16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'1.2.3 G14'!$F$6:$F$16</c:f>
              <c:numCache>
                <c:formatCode>#,##0.0</c:formatCode>
                <c:ptCount val="11"/>
                <c:pt idx="0">
                  <c:v>22.4</c:v>
                </c:pt>
                <c:pt idx="1">
                  <c:v>22.364528763365339</c:v>
                </c:pt>
                <c:pt idx="2">
                  <c:v>19.292742050477688</c:v>
                </c:pt>
                <c:pt idx="3">
                  <c:v>16.695015822784811</c:v>
                </c:pt>
                <c:pt idx="4">
                  <c:v>14.8</c:v>
                </c:pt>
                <c:pt idx="5">
                  <c:v>14.1</c:v>
                </c:pt>
                <c:pt idx="6">
                  <c:v>14.081227903768216</c:v>
                </c:pt>
                <c:pt idx="7">
                  <c:v>13.803189851591846</c:v>
                </c:pt>
                <c:pt idx="8">
                  <c:v>14.058738565238324</c:v>
                </c:pt>
                <c:pt idx="9">
                  <c:v>20.623396314439002</c:v>
                </c:pt>
                <c:pt idx="10">
                  <c:v>14.9</c:v>
                </c:pt>
              </c:numCache>
            </c:numRef>
          </c:val>
          <c:extLst>
            <c:ext xmlns:c16="http://schemas.microsoft.com/office/drawing/2014/chart" uri="{C3380CC4-5D6E-409C-BE32-E72D297353CC}">
              <c16:uniqueId val="{00000000-04F7-4792-B4D5-F1C045177E7B}"/>
            </c:ext>
          </c:extLst>
        </c:ser>
        <c:ser>
          <c:idx val="2"/>
          <c:order val="2"/>
          <c:tx>
            <c:v>2 o más años</c:v>
          </c:tx>
          <c:spPr>
            <a:solidFill>
              <a:schemeClr val="bg2">
                <a:lumMod val="75000"/>
              </a:schemeClr>
            </a:solidFill>
            <a:ln>
              <a:solidFill>
                <a:schemeClr val="bg2">
                  <a:lumMod val="75000"/>
                </a:schemeClr>
              </a:solidFill>
            </a:ln>
            <a:effectLst/>
          </c:spPr>
          <c:invertIfNegative val="0"/>
          <c:dLbls>
            <c:dLbl>
              <c:idx val="10"/>
              <c:tx>
                <c:rich>
                  <a:bodyPr/>
                  <a:lstStyle/>
                  <a:p>
                    <a:fld id="{F9BFAAAC-FE69-49CE-85F7-573148881595}" type="VALUE">
                      <a:rPr lang="en-US" b="1">
                        <a:solidFill>
                          <a:sysClr val="windowText" lastClr="000000"/>
                        </a:solidFill>
                      </a:rPr>
                      <a:pPr/>
                      <a:t>[VALOR]</a:t>
                    </a:fld>
                    <a:endParaRPr lang="es-E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04F7-4792-B4D5-F1C045177E7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'1.2.3 G14'!$D$6:$D$16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'1.2.3 G14'!$G$6:$G$16</c:f>
              <c:numCache>
                <c:formatCode>#,##0.0</c:formatCode>
                <c:ptCount val="11"/>
                <c:pt idx="0">
                  <c:v>29.9</c:v>
                </c:pt>
                <c:pt idx="1">
                  <c:v>36.04138090595098</c:v>
                </c:pt>
                <c:pt idx="2">
                  <c:v>42.485384286325399</c:v>
                </c:pt>
                <c:pt idx="3">
                  <c:v>44.145569620253163</c:v>
                </c:pt>
                <c:pt idx="4">
                  <c:v>42.4</c:v>
                </c:pt>
                <c:pt idx="5">
                  <c:v>38.4</c:v>
                </c:pt>
                <c:pt idx="6">
                  <c:v>34.940070707941707</c:v>
                </c:pt>
                <c:pt idx="7">
                  <c:v>30.525278650163187</c:v>
                </c:pt>
                <c:pt idx="8">
                  <c:v>23.996714718626979</c:v>
                </c:pt>
                <c:pt idx="9">
                  <c:v>27.1</c:v>
                </c:pt>
                <c:pt idx="10">
                  <c:v>30</c:v>
                </c:pt>
              </c:numCache>
            </c:numRef>
          </c:val>
          <c:extLst>
            <c:ext xmlns:c16="http://schemas.microsoft.com/office/drawing/2014/chart" uri="{C3380CC4-5D6E-409C-BE32-E72D297353CC}">
              <c16:uniqueId val="{00000002-04F7-4792-B4D5-F1C045177E7B}"/>
            </c:ext>
          </c:extLst>
        </c:ser>
        <c:dLbls>
          <c:showLegendKey val="0"/>
          <c:showVal val="0"/>
          <c:showCatName val="0"/>
          <c:showSerName val="0"/>
          <c:showPercent val="0"/>
          <c:showBubbleSize val="0"/>
        </c:dLbls>
        <c:gapWidth val="59"/>
        <c:overlap val="100"/>
        <c:axId val="489628144"/>
        <c:axId val="604143472"/>
      </c:barChart>
      <c:lineChart>
        <c:grouping val="standard"/>
        <c:varyColors val="0"/>
        <c:ser>
          <c:idx val="0"/>
          <c:order val="0"/>
          <c:tx>
            <c:v>Total</c:v>
          </c:tx>
          <c:spPr>
            <a:ln w="28575" cap="rnd">
              <a:solidFill>
                <a:srgbClr val="646363"/>
              </a:solidFill>
              <a:round/>
            </a:ln>
            <a:effectLst/>
          </c:spPr>
          <c:marker>
            <c:symbol val="circle"/>
            <c:size val="5"/>
            <c:spPr>
              <a:solidFill>
                <a:srgbClr val="646363"/>
              </a:solidFill>
              <a:ln w="9525">
                <a:solidFill>
                  <a:srgbClr val="646363"/>
                </a:solidFill>
              </a:ln>
              <a:effectLst/>
            </c:spPr>
          </c:marker>
          <c:dLbls>
            <c:dLbl>
              <c:idx val="0"/>
              <c:layout>
                <c:manualLayout>
                  <c:x val="-3.888888888888889E-2"/>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4F7-4792-B4D5-F1C045177E7B}"/>
                </c:ext>
              </c:extLst>
            </c:dLbl>
            <c:dLbl>
              <c:idx val="1"/>
              <c:layout>
                <c:manualLayout>
                  <c:x val="-2.7777777777777776E-2"/>
                  <c:y val="-4.16666666666666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4F7-4792-B4D5-F1C045177E7B}"/>
                </c:ext>
              </c:extLst>
            </c:dLbl>
            <c:dLbl>
              <c:idx val="2"/>
              <c:layout>
                <c:manualLayout>
                  <c:x val="-4.166666666666672E-2"/>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4F7-4792-B4D5-F1C045177E7B}"/>
                </c:ext>
              </c:extLst>
            </c:dLbl>
            <c:dLbl>
              <c:idx val="3"/>
              <c:layout>
                <c:manualLayout>
                  <c:x val="-3.3333333333333381E-2"/>
                  <c:y val="-4.62962962962963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4F7-4792-B4D5-F1C045177E7B}"/>
                </c:ext>
              </c:extLst>
            </c:dLbl>
            <c:dLbl>
              <c:idx val="4"/>
              <c:layout>
                <c:manualLayout>
                  <c:x val="-3.0555555555555607E-2"/>
                  <c:y val="-5.09259259259259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4F7-4792-B4D5-F1C045177E7B}"/>
                </c:ext>
              </c:extLst>
            </c:dLbl>
            <c:dLbl>
              <c:idx val="5"/>
              <c:layout>
                <c:manualLayout>
                  <c:x val="-3.0555555555555555E-2"/>
                  <c:y val="-5.5555555555555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4F7-4792-B4D5-F1C045177E7B}"/>
                </c:ext>
              </c:extLst>
            </c:dLbl>
            <c:dLbl>
              <c:idx val="6"/>
              <c:layout>
                <c:manualLayout>
                  <c:x val="-3.3333333333333333E-2"/>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4F7-4792-B4D5-F1C045177E7B}"/>
                </c:ext>
              </c:extLst>
            </c:dLbl>
            <c:dLbl>
              <c:idx val="7"/>
              <c:layout>
                <c:manualLayout>
                  <c:x val="-3.888888888888889E-2"/>
                  <c:y val="-5.09259259259259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4F7-4792-B4D5-F1C045177E7B}"/>
                </c:ext>
              </c:extLst>
            </c:dLbl>
            <c:dLbl>
              <c:idx val="8"/>
              <c:layout>
                <c:manualLayout>
                  <c:x val="-4.1666666666666768E-2"/>
                  <c:y val="-5.09259259259259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4F7-4792-B4D5-F1C045177E7B}"/>
                </c:ext>
              </c:extLst>
            </c:dLbl>
            <c:dLbl>
              <c:idx val="9"/>
              <c:layout>
                <c:manualLayout>
                  <c:x val="-3.6111111111111108E-2"/>
                  <c:y val="-5.09259259259259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4F7-4792-B4D5-F1C045177E7B}"/>
                </c:ext>
              </c:extLst>
            </c:dLbl>
            <c:dLbl>
              <c:idx val="10"/>
              <c:layout>
                <c:manualLayout>
                  <c:x val="-3.6111111111111108E-2"/>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4F7-4792-B4D5-F1C045177E7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'1.2.3 G14'!$E$6:$E$16</c:f>
              <c:numCache>
                <c:formatCode>#,##0.0</c:formatCode>
                <c:ptCount val="11"/>
                <c:pt idx="0">
                  <c:v>52.3</c:v>
                </c:pt>
                <c:pt idx="1">
                  <c:v>58.405909669316316</c:v>
                </c:pt>
                <c:pt idx="2">
                  <c:v>61.778126336803084</c:v>
                </c:pt>
                <c:pt idx="3">
                  <c:v>60.840585443037973</c:v>
                </c:pt>
                <c:pt idx="4">
                  <c:v>57.2</c:v>
                </c:pt>
                <c:pt idx="5">
                  <c:v>52.5</c:v>
                </c:pt>
                <c:pt idx="6">
                  <c:v>49.021298611709923</c:v>
                </c:pt>
                <c:pt idx="7">
                  <c:v>44.328468501755033</c:v>
                </c:pt>
                <c:pt idx="8">
                  <c:v>38.055453283865305</c:v>
                </c:pt>
                <c:pt idx="9">
                  <c:v>47.723396314439</c:v>
                </c:pt>
                <c:pt idx="10">
                  <c:v>44.9</c:v>
                </c:pt>
              </c:numCache>
            </c:numRef>
          </c:val>
          <c:smooth val="0"/>
          <c:extLst>
            <c:ext xmlns:c16="http://schemas.microsoft.com/office/drawing/2014/chart" uri="{C3380CC4-5D6E-409C-BE32-E72D297353CC}">
              <c16:uniqueId val="{0000000E-04F7-4792-B4D5-F1C045177E7B}"/>
            </c:ext>
          </c:extLst>
        </c:ser>
        <c:dLbls>
          <c:showLegendKey val="0"/>
          <c:showVal val="0"/>
          <c:showCatName val="0"/>
          <c:showSerName val="0"/>
          <c:showPercent val="0"/>
          <c:showBubbleSize val="0"/>
        </c:dLbls>
        <c:marker val="1"/>
        <c:smooth val="0"/>
        <c:axId val="489628144"/>
        <c:axId val="604143472"/>
      </c:lineChart>
      <c:catAx>
        <c:axId val="489628144"/>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04143472"/>
        <c:crosses val="autoZero"/>
        <c:auto val="1"/>
        <c:lblAlgn val="ctr"/>
        <c:lblOffset val="100"/>
        <c:noMultiLvlLbl val="0"/>
      </c:catAx>
      <c:valAx>
        <c:axId val="604143472"/>
        <c:scaling>
          <c:orientation val="minMax"/>
          <c:max val="7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489628144"/>
        <c:crosses val="autoZero"/>
        <c:crossBetween val="between"/>
        <c:majorUnit val="10"/>
      </c:valAx>
      <c:spPr>
        <a:noFill/>
        <a:ln>
          <a:noFill/>
        </a:ln>
        <a:effectLst/>
      </c:spPr>
    </c:plotArea>
    <c:legend>
      <c:legendPos val="b"/>
      <c:layout>
        <c:manualLayout>
          <c:xMode val="edge"/>
          <c:yMode val="edge"/>
          <c:x val="0.22620555555555555"/>
          <c:y val="0.87904138321995462"/>
          <c:w val="0.5475888888888889"/>
          <c:h val="0.1209586167800453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483814523184598E-2"/>
          <c:y val="9.2592592592592587E-2"/>
          <c:w val="0.88396062992125979"/>
          <c:h val="0.60440507436570434"/>
        </c:manualLayout>
      </c:layout>
      <c:lineChart>
        <c:grouping val="standard"/>
        <c:varyColors val="0"/>
        <c:ser>
          <c:idx val="0"/>
          <c:order val="0"/>
          <c:tx>
            <c:strRef>
              <c:f>'1.2.3.1 G15'!$E$5:$E$6</c:f>
              <c:strCache>
                <c:ptCount val="2"/>
                <c:pt idx="0">
                  <c:v>Hombres</c:v>
                </c:pt>
                <c:pt idx="1">
                  <c:v>España</c:v>
                </c:pt>
              </c:strCache>
            </c:strRef>
          </c:tx>
          <c:spPr>
            <a:ln w="28575" cap="rnd">
              <a:solidFill>
                <a:srgbClr val="646363"/>
              </a:solidFill>
              <a:prstDash val="dash"/>
              <a:round/>
            </a:ln>
            <a:effectLst/>
          </c:spPr>
          <c:marker>
            <c:symbol val="circle"/>
            <c:size val="5"/>
            <c:spPr>
              <a:solidFill>
                <a:srgbClr val="646363"/>
              </a:solidFill>
              <a:ln w="9525">
                <a:solidFill>
                  <a:srgbClr val="646363"/>
                </a:solidFill>
              </a:ln>
              <a:effectLst/>
            </c:spPr>
          </c:marker>
          <c:cat>
            <c:numRef>
              <c:f>'1.2.3.1 G15'!$D$7:$D$17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'1.2.3.1 G15'!$E$7:$E$17</c:f>
              <c:numCache>
                <c:formatCode>#,##0.0</c:formatCode>
                <c:ptCount val="11"/>
                <c:pt idx="0">
                  <c:v>24.58</c:v>
                </c:pt>
                <c:pt idx="1">
                  <c:v>25.6</c:v>
                </c:pt>
                <c:pt idx="2">
                  <c:v>23.6</c:v>
                </c:pt>
                <c:pt idx="3">
                  <c:v>20.77</c:v>
                </c:pt>
                <c:pt idx="4">
                  <c:v>18.12</c:v>
                </c:pt>
                <c:pt idx="5">
                  <c:v>15.66</c:v>
                </c:pt>
                <c:pt idx="6">
                  <c:v>13.72</c:v>
                </c:pt>
                <c:pt idx="7">
                  <c:v>12.45</c:v>
                </c:pt>
                <c:pt idx="8">
                  <c:v>13.87</c:v>
                </c:pt>
                <c:pt idx="9">
                  <c:v>13.05</c:v>
                </c:pt>
                <c:pt idx="10">
                  <c:v>11.27</c:v>
                </c:pt>
              </c:numCache>
            </c:numRef>
          </c:val>
          <c:smooth val="0"/>
          <c:extLst>
            <c:ext xmlns:c16="http://schemas.microsoft.com/office/drawing/2014/chart" uri="{C3380CC4-5D6E-409C-BE32-E72D297353CC}">
              <c16:uniqueId val="{00000000-5A56-4776-9AFD-DE1F0669D27B}"/>
            </c:ext>
          </c:extLst>
        </c:ser>
        <c:ser>
          <c:idx val="1"/>
          <c:order val="1"/>
          <c:tx>
            <c:strRef>
              <c:f>'1.2.3.1 G15'!$F$5:$F$6</c:f>
              <c:strCache>
                <c:ptCount val="2"/>
                <c:pt idx="0">
                  <c:v>Hombres</c:v>
                </c:pt>
                <c:pt idx="1">
                  <c:v>Extremadura</c:v>
                </c:pt>
              </c:strCache>
            </c:strRef>
          </c:tx>
          <c:spPr>
            <a:ln w="28575" cap="rnd">
              <a:solidFill>
                <a:srgbClr val="83082A"/>
              </a:solidFill>
              <a:prstDash val="dash"/>
              <a:round/>
            </a:ln>
            <a:effectLst/>
          </c:spPr>
          <c:marker>
            <c:symbol val="circle"/>
            <c:size val="5"/>
            <c:spPr>
              <a:solidFill>
                <a:srgbClr val="83082A"/>
              </a:solidFill>
              <a:ln w="9525">
                <a:solidFill>
                  <a:srgbClr val="83082A"/>
                </a:solidFill>
              </a:ln>
              <a:effectLst/>
            </c:spPr>
          </c:marker>
          <c:cat>
            <c:numRef>
              <c:f>'1.2.3.1 G15'!$D$7:$D$17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'1.2.3.1 G15'!$F$7:$F$17</c:f>
              <c:numCache>
                <c:formatCode>#,##0.0</c:formatCode>
                <c:ptCount val="11"/>
                <c:pt idx="0">
                  <c:v>30.86</c:v>
                </c:pt>
                <c:pt idx="1">
                  <c:v>32.26</c:v>
                </c:pt>
                <c:pt idx="2">
                  <c:v>27.18</c:v>
                </c:pt>
                <c:pt idx="3">
                  <c:v>25.67</c:v>
                </c:pt>
                <c:pt idx="4">
                  <c:v>23.74</c:v>
                </c:pt>
                <c:pt idx="5">
                  <c:v>22.7</c:v>
                </c:pt>
                <c:pt idx="6">
                  <c:v>19.38</c:v>
                </c:pt>
                <c:pt idx="7">
                  <c:v>16.600000000000001</c:v>
                </c:pt>
                <c:pt idx="8">
                  <c:v>18.03</c:v>
                </c:pt>
                <c:pt idx="9">
                  <c:v>15.25</c:v>
                </c:pt>
                <c:pt idx="10">
                  <c:v>14.16</c:v>
                </c:pt>
              </c:numCache>
            </c:numRef>
          </c:val>
          <c:smooth val="0"/>
          <c:extLst>
            <c:ext xmlns:c16="http://schemas.microsoft.com/office/drawing/2014/chart" uri="{C3380CC4-5D6E-409C-BE32-E72D297353CC}">
              <c16:uniqueId val="{00000001-5A56-4776-9AFD-DE1F0669D27B}"/>
            </c:ext>
          </c:extLst>
        </c:ser>
        <c:ser>
          <c:idx val="2"/>
          <c:order val="2"/>
          <c:tx>
            <c:strRef>
              <c:f>'1.2.3.1 G15'!$G$5:$G$6</c:f>
              <c:strCache>
                <c:ptCount val="2"/>
                <c:pt idx="0">
                  <c:v>Mujeres</c:v>
                </c:pt>
                <c:pt idx="1">
                  <c:v>España</c:v>
                </c:pt>
              </c:strCache>
            </c:strRef>
          </c:tx>
          <c:spPr>
            <a:ln w="28575" cap="rnd">
              <a:solidFill>
                <a:srgbClr val="646363"/>
              </a:solidFill>
              <a:prstDash val="solid"/>
              <a:round/>
            </a:ln>
            <a:effectLst/>
          </c:spPr>
          <c:marker>
            <c:symbol val="circle"/>
            <c:size val="5"/>
            <c:spPr>
              <a:solidFill>
                <a:srgbClr val="646363"/>
              </a:solidFill>
              <a:ln w="9525">
                <a:solidFill>
                  <a:srgbClr val="646363"/>
                </a:solidFill>
              </a:ln>
              <a:effectLst/>
            </c:spPr>
          </c:marker>
          <c:cat>
            <c:numRef>
              <c:f>'1.2.3.1 G15'!$D$7:$D$17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'1.2.3.1 G15'!$G$7:$G$17</c:f>
              <c:numCache>
                <c:formatCode>#,##0.0</c:formatCode>
                <c:ptCount val="11"/>
                <c:pt idx="0">
                  <c:v>25.03</c:v>
                </c:pt>
                <c:pt idx="1">
                  <c:v>26.67</c:v>
                </c:pt>
                <c:pt idx="2">
                  <c:v>25.43</c:v>
                </c:pt>
                <c:pt idx="3">
                  <c:v>23.55</c:v>
                </c:pt>
                <c:pt idx="4">
                  <c:v>21.38</c:v>
                </c:pt>
                <c:pt idx="5">
                  <c:v>19.03</c:v>
                </c:pt>
                <c:pt idx="6">
                  <c:v>17.02</c:v>
                </c:pt>
                <c:pt idx="7">
                  <c:v>15.99</c:v>
                </c:pt>
                <c:pt idx="8">
                  <c:v>17.43</c:v>
                </c:pt>
                <c:pt idx="9">
                  <c:v>16.71</c:v>
                </c:pt>
                <c:pt idx="10">
                  <c:v>14.76</c:v>
                </c:pt>
              </c:numCache>
            </c:numRef>
          </c:val>
          <c:smooth val="0"/>
          <c:extLst>
            <c:ext xmlns:c16="http://schemas.microsoft.com/office/drawing/2014/chart" uri="{C3380CC4-5D6E-409C-BE32-E72D297353CC}">
              <c16:uniqueId val="{00000002-5A56-4776-9AFD-DE1F0669D27B}"/>
            </c:ext>
          </c:extLst>
        </c:ser>
        <c:ser>
          <c:idx val="3"/>
          <c:order val="3"/>
          <c:tx>
            <c:strRef>
              <c:f>'1.2.3.1 G15'!$H$5:$H$6</c:f>
              <c:strCache>
                <c:ptCount val="2"/>
                <c:pt idx="0">
                  <c:v>Mujeres</c:v>
                </c:pt>
                <c:pt idx="1">
                  <c:v>Extremadura</c:v>
                </c:pt>
              </c:strCache>
            </c:strRef>
          </c:tx>
          <c:spPr>
            <a:ln w="28575" cap="rnd">
              <a:solidFill>
                <a:srgbClr val="83082A"/>
              </a:solidFill>
              <a:round/>
            </a:ln>
            <a:effectLst/>
          </c:spPr>
          <c:marker>
            <c:symbol val="circle"/>
            <c:size val="5"/>
            <c:spPr>
              <a:solidFill>
                <a:srgbClr val="83082A"/>
              </a:solidFill>
              <a:ln w="9525">
                <a:solidFill>
                  <a:srgbClr val="83082A"/>
                </a:solidFill>
              </a:ln>
              <a:effectLst/>
            </c:spPr>
          </c:marker>
          <c:cat>
            <c:numRef>
              <c:f>'1.2.3.1 G15'!$D$7:$D$17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'1.2.3.1 G15'!$H$7:$H$17</c:f>
              <c:numCache>
                <c:formatCode>#,##0.0</c:formatCode>
                <c:ptCount val="11"/>
                <c:pt idx="0">
                  <c:v>36.04</c:v>
                </c:pt>
                <c:pt idx="1">
                  <c:v>35.9</c:v>
                </c:pt>
                <c:pt idx="2">
                  <c:v>33.15</c:v>
                </c:pt>
                <c:pt idx="3">
                  <c:v>33.54</c:v>
                </c:pt>
                <c:pt idx="4">
                  <c:v>32.39</c:v>
                </c:pt>
                <c:pt idx="5">
                  <c:v>30.7</c:v>
                </c:pt>
                <c:pt idx="6">
                  <c:v>29.05</c:v>
                </c:pt>
                <c:pt idx="7">
                  <c:v>27.68</c:v>
                </c:pt>
                <c:pt idx="8">
                  <c:v>26.29</c:v>
                </c:pt>
                <c:pt idx="9">
                  <c:v>24.75</c:v>
                </c:pt>
                <c:pt idx="10">
                  <c:v>21.05</c:v>
                </c:pt>
              </c:numCache>
            </c:numRef>
          </c:val>
          <c:smooth val="0"/>
          <c:extLst>
            <c:ext xmlns:c16="http://schemas.microsoft.com/office/drawing/2014/chart" uri="{C3380CC4-5D6E-409C-BE32-E72D297353CC}">
              <c16:uniqueId val="{00000003-5A56-4776-9AFD-DE1F0669D27B}"/>
            </c:ext>
          </c:extLst>
        </c:ser>
        <c:dLbls>
          <c:showLegendKey val="0"/>
          <c:showVal val="0"/>
          <c:showCatName val="0"/>
          <c:showSerName val="0"/>
          <c:showPercent val="0"/>
          <c:showBubbleSize val="0"/>
        </c:dLbls>
        <c:marker val="1"/>
        <c:smooth val="0"/>
        <c:axId val="477764256"/>
        <c:axId val="443155952"/>
      </c:lineChart>
      <c:catAx>
        <c:axId val="477764256"/>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443155952"/>
        <c:crosses val="autoZero"/>
        <c:auto val="1"/>
        <c:lblAlgn val="ctr"/>
        <c:lblOffset val="100"/>
        <c:noMultiLvlLbl val="0"/>
      </c:catAx>
      <c:valAx>
        <c:axId val="4431559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4777642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'1.2.3.1 G16'!$D$6</c:f>
              <c:strCache>
                <c:ptCount val="1"/>
                <c:pt idx="0">
                  <c:v>Extremadura</c:v>
                </c:pt>
              </c:strCache>
            </c:strRef>
          </c:tx>
          <c:spPr>
            <a:ln w="28575" cap="rnd">
              <a:solidFill>
                <a:schemeClr val="accent1"/>
              </a:solidFill>
              <a:round/>
            </a:ln>
            <a:effectLst/>
          </c:spPr>
          <c:marker>
            <c:symbol val="none"/>
          </c:marker>
          <c:cat>
            <c:numRef>
              <c:f>'1.2.3.1 G16'!$E$5:$O$5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'1.2.3.1 G16'!$E$6:$O$6</c:f>
              <c:numCache>
                <c:formatCode>#,##0</c:formatCode>
                <c:ptCount val="11"/>
              </c:numCache>
            </c:numRef>
          </c:val>
          <c:smooth val="0"/>
          <c:extLst>
            <c:ext xmlns:c16="http://schemas.microsoft.com/office/drawing/2014/chart" uri="{C3380CC4-5D6E-409C-BE32-E72D297353CC}">
              <c16:uniqueId val="{00000000-5941-AE46-876D-F71DFE0E71C7}"/>
            </c:ext>
          </c:extLst>
        </c:ser>
        <c:ser>
          <c:idx val="2"/>
          <c:order val="1"/>
          <c:tx>
            <c:strRef>
              <c:f>'1.2.3.1 G16'!$D$8</c:f>
              <c:strCache>
                <c:ptCount val="1"/>
                <c:pt idx="0">
                  <c:v>&lt;=24</c:v>
                </c:pt>
              </c:strCache>
            </c:strRef>
          </c:tx>
          <c:spPr>
            <a:ln w="28575" cap="rnd">
              <a:solidFill>
                <a:srgbClr val="83082A"/>
              </a:solidFill>
              <a:round/>
            </a:ln>
            <a:effectLst/>
          </c:spPr>
          <c:marker>
            <c:symbol val="circle"/>
            <c:size val="5"/>
            <c:spPr>
              <a:solidFill>
                <a:srgbClr val="83082A"/>
              </a:solidFill>
              <a:ln w="9525">
                <a:solidFill>
                  <a:srgbClr val="83082A"/>
                </a:solidFill>
              </a:ln>
              <a:effectLst/>
            </c:spPr>
          </c:marker>
          <c:cat>
            <c:numRef>
              <c:f>'1.2.3.1 G16'!$E$5:$O$5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'1.2.3.1 G16'!$E$8:$O$8</c:f>
              <c:numCache>
                <c:formatCode>#,##0.0</c:formatCode>
                <c:ptCount val="11"/>
                <c:pt idx="0">
                  <c:v>62.042474520220338</c:v>
                </c:pt>
                <c:pt idx="1">
                  <c:v>61.202807339944926</c:v>
                </c:pt>
                <c:pt idx="2">
                  <c:v>55.357717288588255</c:v>
                </c:pt>
                <c:pt idx="3">
                  <c:v>55.300017242788321</c:v>
                </c:pt>
                <c:pt idx="4">
                  <c:v>50.366825182952432</c:v>
                </c:pt>
                <c:pt idx="5">
                  <c:v>48.676703329271263</c:v>
                </c:pt>
                <c:pt idx="6">
                  <c:v>46.587230487312517</c:v>
                </c:pt>
                <c:pt idx="7">
                  <c:v>44.805967269594944</c:v>
                </c:pt>
                <c:pt idx="8">
                  <c:v>47.371760020151008</c:v>
                </c:pt>
                <c:pt idx="9">
                  <c:v>46.663891431329226</c:v>
                </c:pt>
                <c:pt idx="10">
                  <c:v>39.666914946056025</c:v>
                </c:pt>
              </c:numCache>
            </c:numRef>
          </c:val>
          <c:smooth val="0"/>
          <c:extLst>
            <c:ext xmlns:c16="http://schemas.microsoft.com/office/drawing/2014/chart" uri="{C3380CC4-5D6E-409C-BE32-E72D297353CC}">
              <c16:uniqueId val="{00000002-5941-AE46-876D-F71DFE0E71C7}"/>
            </c:ext>
          </c:extLst>
        </c:ser>
        <c:ser>
          <c:idx val="3"/>
          <c:order val="2"/>
          <c:tx>
            <c:strRef>
              <c:f>'1.2.3.1 G16'!$D$9</c:f>
              <c:strCache>
                <c:ptCount val="1"/>
                <c:pt idx="0">
                  <c:v>25-34</c:v>
                </c:pt>
              </c:strCache>
            </c:strRef>
          </c:tx>
          <c:spPr>
            <a:ln w="28575" cap="rnd">
              <a:solidFill>
                <a:srgbClr val="430416"/>
              </a:solidFill>
              <a:round/>
            </a:ln>
            <a:effectLst/>
          </c:spPr>
          <c:marker>
            <c:symbol val="circle"/>
            <c:size val="5"/>
            <c:spPr>
              <a:solidFill>
                <a:srgbClr val="430416"/>
              </a:solidFill>
              <a:ln w="9525">
                <a:solidFill>
                  <a:srgbClr val="430416"/>
                </a:solidFill>
              </a:ln>
              <a:effectLst/>
            </c:spPr>
          </c:marker>
          <c:cat>
            <c:numRef>
              <c:f>'1.2.3.1 G16'!$E$5:$O$5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'1.2.3.1 G16'!$E$9:$O$9</c:f>
              <c:numCache>
                <c:formatCode>#,##0.0</c:formatCode>
                <c:ptCount val="11"/>
                <c:pt idx="0">
                  <c:v>35.428762443578876</c:v>
                </c:pt>
                <c:pt idx="1">
                  <c:v>37.666004256369852</c:v>
                </c:pt>
                <c:pt idx="2">
                  <c:v>30.989095028950139</c:v>
                </c:pt>
                <c:pt idx="3">
                  <c:v>29.433794666190359</c:v>
                </c:pt>
                <c:pt idx="4">
                  <c:v>29.551720809646426</c:v>
                </c:pt>
                <c:pt idx="5">
                  <c:v>32.006684494506565</c:v>
                </c:pt>
                <c:pt idx="6">
                  <c:v>29.387868867515767</c:v>
                </c:pt>
                <c:pt idx="7">
                  <c:v>26.693659149324436</c:v>
                </c:pt>
                <c:pt idx="8">
                  <c:v>25.819983105408038</c:v>
                </c:pt>
                <c:pt idx="9">
                  <c:v>23.842960816967544</c:v>
                </c:pt>
                <c:pt idx="10">
                  <c:v>18.425950430686189</c:v>
                </c:pt>
              </c:numCache>
            </c:numRef>
          </c:val>
          <c:smooth val="0"/>
          <c:extLst>
            <c:ext xmlns:c16="http://schemas.microsoft.com/office/drawing/2014/chart" uri="{C3380CC4-5D6E-409C-BE32-E72D297353CC}">
              <c16:uniqueId val="{00000003-5941-AE46-876D-F71DFE0E71C7}"/>
            </c:ext>
          </c:extLst>
        </c:ser>
        <c:ser>
          <c:idx val="4"/>
          <c:order val="3"/>
          <c:tx>
            <c:strRef>
              <c:f>'1.2.3.1 G16'!$D$10</c:f>
              <c:strCache>
                <c:ptCount val="1"/>
                <c:pt idx="0">
                  <c:v>35-44</c:v>
                </c:pt>
              </c:strCache>
            </c:strRef>
          </c:tx>
          <c:spPr>
            <a:ln w="28575" cap="rnd">
              <a:solidFill>
                <a:srgbClr val="D00D43"/>
              </a:solidFill>
              <a:round/>
            </a:ln>
            <a:effectLst/>
          </c:spPr>
          <c:marker>
            <c:symbol val="circle"/>
            <c:size val="5"/>
            <c:spPr>
              <a:solidFill>
                <a:srgbClr val="D00D43"/>
              </a:solidFill>
              <a:ln w="9525">
                <a:solidFill>
                  <a:srgbClr val="D00D43"/>
                </a:solidFill>
              </a:ln>
              <a:effectLst/>
            </c:spPr>
          </c:marker>
          <c:cat>
            <c:numRef>
              <c:f>'1.2.3.1 G16'!$E$5:$O$5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'1.2.3.1 G16'!$E$10:$O$10</c:f>
              <c:numCache>
                <c:formatCode>#,##0.0</c:formatCode>
                <c:ptCount val="11"/>
                <c:pt idx="0">
                  <c:v>27.785312299542966</c:v>
                </c:pt>
                <c:pt idx="1">
                  <c:v>25.590055324017104</c:v>
                </c:pt>
                <c:pt idx="2">
                  <c:v>26.073390749344611</c:v>
                </c:pt>
                <c:pt idx="3">
                  <c:v>26.363963466123032</c:v>
                </c:pt>
                <c:pt idx="4">
                  <c:v>23.510468684581063</c:v>
                </c:pt>
                <c:pt idx="5">
                  <c:v>19.746027508030458</c:v>
                </c:pt>
                <c:pt idx="6">
                  <c:v>18.689774282416675</c:v>
                </c:pt>
                <c:pt idx="7">
                  <c:v>17.127962425131194</c:v>
                </c:pt>
                <c:pt idx="8">
                  <c:v>18.21541074578867</c:v>
                </c:pt>
                <c:pt idx="9">
                  <c:v>14.011028129780044</c:v>
                </c:pt>
                <c:pt idx="10">
                  <c:v>13.626055086386902</c:v>
                </c:pt>
              </c:numCache>
            </c:numRef>
          </c:val>
          <c:smooth val="0"/>
          <c:extLst>
            <c:ext xmlns:c16="http://schemas.microsoft.com/office/drawing/2014/chart" uri="{C3380CC4-5D6E-409C-BE32-E72D297353CC}">
              <c16:uniqueId val="{00000004-5941-AE46-876D-F71DFE0E71C7}"/>
            </c:ext>
          </c:extLst>
        </c:ser>
        <c:ser>
          <c:idx val="5"/>
          <c:order val="4"/>
          <c:tx>
            <c:strRef>
              <c:f>'1.2.3.1 G16'!$D$11</c:f>
              <c:strCache>
                <c:ptCount val="1"/>
                <c:pt idx="0">
                  <c:v>45-54</c:v>
                </c:pt>
              </c:strCache>
            </c:strRef>
          </c:tx>
          <c:spPr>
            <a:ln w="28575" cap="rnd">
              <a:solidFill>
                <a:srgbClr val="D56271"/>
              </a:solidFill>
              <a:round/>
            </a:ln>
            <a:effectLst/>
          </c:spPr>
          <c:marker>
            <c:symbol val="circle"/>
            <c:size val="5"/>
            <c:spPr>
              <a:solidFill>
                <a:srgbClr val="D56271"/>
              </a:solidFill>
              <a:ln w="9525">
                <a:solidFill>
                  <a:srgbClr val="D56271"/>
                </a:solidFill>
              </a:ln>
              <a:effectLst/>
            </c:spPr>
          </c:marker>
          <c:cat>
            <c:numRef>
              <c:f>'1.2.3.1 G16'!$E$5:$O$5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'1.2.3.1 G16'!$E$11:$O$11</c:f>
              <c:numCache>
                <c:formatCode>#,##0.0</c:formatCode>
                <c:ptCount val="11"/>
                <c:pt idx="0">
                  <c:v>27.488190919992487</c:v>
                </c:pt>
                <c:pt idx="1">
                  <c:v>31.767798383262772</c:v>
                </c:pt>
                <c:pt idx="2">
                  <c:v>28.335298517830818</c:v>
                </c:pt>
                <c:pt idx="3">
                  <c:v>26.827625704615052</c:v>
                </c:pt>
                <c:pt idx="4">
                  <c:v>25.226149748982778</c:v>
                </c:pt>
                <c:pt idx="5">
                  <c:v>23.690704232815452</c:v>
                </c:pt>
                <c:pt idx="6">
                  <c:v>20.774354812008973</c:v>
                </c:pt>
                <c:pt idx="7">
                  <c:v>19.011730429048729</c:v>
                </c:pt>
                <c:pt idx="8">
                  <c:v>19.040712230893384</c:v>
                </c:pt>
                <c:pt idx="9">
                  <c:v>16.385142730402272</c:v>
                </c:pt>
                <c:pt idx="10">
                  <c:v>16.457680172557513</c:v>
                </c:pt>
              </c:numCache>
            </c:numRef>
          </c:val>
          <c:smooth val="0"/>
          <c:extLst>
            <c:ext xmlns:c16="http://schemas.microsoft.com/office/drawing/2014/chart" uri="{C3380CC4-5D6E-409C-BE32-E72D297353CC}">
              <c16:uniqueId val="{00000005-5941-AE46-876D-F71DFE0E71C7}"/>
            </c:ext>
          </c:extLst>
        </c:ser>
        <c:ser>
          <c:idx val="6"/>
          <c:order val="5"/>
          <c:tx>
            <c:strRef>
              <c:f>'1.2.3.1 G16'!$D$12</c:f>
              <c:strCache>
                <c:ptCount val="1"/>
                <c:pt idx="0">
                  <c:v>&gt;=55</c:v>
                </c:pt>
              </c:strCache>
            </c:strRef>
          </c:tx>
          <c:spPr>
            <a:ln w="28575" cap="rnd">
              <a:solidFill>
                <a:srgbClr val="646363"/>
              </a:solidFill>
              <a:round/>
            </a:ln>
            <a:effectLst/>
          </c:spPr>
          <c:marker>
            <c:symbol val="circle"/>
            <c:size val="5"/>
            <c:spPr>
              <a:solidFill>
                <a:srgbClr val="646363"/>
              </a:solidFill>
              <a:ln w="9525">
                <a:solidFill>
                  <a:srgbClr val="646363"/>
                </a:solidFill>
              </a:ln>
              <a:effectLst/>
            </c:spPr>
          </c:marker>
          <c:cat>
            <c:numRef>
              <c:f>'1.2.3.1 G16'!$E$5:$O$5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'1.2.3.1 G16'!$E$12:$O$12</c:f>
              <c:numCache>
                <c:formatCode>#,##0.0</c:formatCode>
                <c:ptCount val="11"/>
                <c:pt idx="0">
                  <c:v>28.131419630831648</c:v>
                </c:pt>
                <c:pt idx="1">
                  <c:v>28.30285229120755</c:v>
                </c:pt>
                <c:pt idx="2">
                  <c:v>22.399764968157591</c:v>
                </c:pt>
                <c:pt idx="3">
                  <c:v>23.525497979105534</c:v>
                </c:pt>
                <c:pt idx="4">
                  <c:v>24.237888320073079</c:v>
                </c:pt>
                <c:pt idx="5">
                  <c:v>23.496657575281681</c:v>
                </c:pt>
                <c:pt idx="6">
                  <c:v>19.989648718006997</c:v>
                </c:pt>
                <c:pt idx="7">
                  <c:v>16.965968529697125</c:v>
                </c:pt>
                <c:pt idx="8">
                  <c:v>17.361983580843564</c:v>
                </c:pt>
                <c:pt idx="9">
                  <c:v>18.200226701205793</c:v>
                </c:pt>
                <c:pt idx="10">
                  <c:v>15.111553475277173</c:v>
                </c:pt>
              </c:numCache>
            </c:numRef>
          </c:val>
          <c:smooth val="0"/>
          <c:extLst>
            <c:ext xmlns:c16="http://schemas.microsoft.com/office/drawing/2014/chart" uri="{C3380CC4-5D6E-409C-BE32-E72D297353CC}">
              <c16:uniqueId val="{00000006-5941-AE46-876D-F71DFE0E71C7}"/>
            </c:ext>
          </c:extLst>
        </c:ser>
        <c:dLbls>
          <c:showLegendKey val="0"/>
          <c:showVal val="0"/>
          <c:showCatName val="0"/>
          <c:showSerName val="0"/>
          <c:showPercent val="0"/>
          <c:showBubbleSize val="0"/>
        </c:dLbls>
        <c:smooth val="0"/>
        <c:axId val="645352959"/>
        <c:axId val="167860591"/>
      </c:lineChart>
      <c:catAx>
        <c:axId val="645352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67860591"/>
        <c:crosses val="autoZero"/>
        <c:auto val="1"/>
        <c:lblAlgn val="ctr"/>
        <c:lblOffset val="100"/>
        <c:noMultiLvlLbl val="0"/>
      </c:catAx>
      <c:valAx>
        <c:axId val="16786059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453529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'1.2.3.1 G16'!$D$15</c:f>
              <c:strCache>
                <c:ptCount val="1"/>
                <c:pt idx="0">
                  <c:v>&lt;=24</c:v>
                </c:pt>
              </c:strCache>
            </c:strRef>
          </c:tx>
          <c:spPr>
            <a:ln w="28575" cap="rnd">
              <a:solidFill>
                <a:srgbClr val="83082A"/>
              </a:solidFill>
              <a:round/>
            </a:ln>
            <a:effectLst/>
          </c:spPr>
          <c:marker>
            <c:symbol val="circle"/>
            <c:size val="5"/>
            <c:spPr>
              <a:solidFill>
                <a:srgbClr val="83082A"/>
              </a:solidFill>
              <a:ln w="9525">
                <a:solidFill>
                  <a:srgbClr val="83082A"/>
                </a:solidFill>
              </a:ln>
              <a:effectLst/>
            </c:spPr>
          </c:marker>
          <c:cat>
            <c:numRef>
              <c:f>'1.2.3.1 G16'!$E$5:$O$5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'1.2.3.1 G16'!$E$15:$O$15</c:f>
              <c:numCache>
                <c:formatCode>#,##0.0</c:formatCode>
                <c:ptCount val="11"/>
                <c:pt idx="0">
                  <c:v>52.885508911524838</c:v>
                </c:pt>
                <c:pt idx="1">
                  <c:v>55.483412410887588</c:v>
                </c:pt>
                <c:pt idx="2">
                  <c:v>53.204090346018155</c:v>
                </c:pt>
                <c:pt idx="3">
                  <c:v>48.351494918090744</c:v>
                </c:pt>
                <c:pt idx="4">
                  <c:v>44.459158774981759</c:v>
                </c:pt>
                <c:pt idx="5">
                  <c:v>38.654848418722295</c:v>
                </c:pt>
                <c:pt idx="6">
                  <c:v>34.388635813068284</c:v>
                </c:pt>
                <c:pt idx="7">
                  <c:v>32.575109219094614</c:v>
                </c:pt>
                <c:pt idx="8">
                  <c:v>38.293786704129737</c:v>
                </c:pt>
                <c:pt idx="9">
                  <c:v>34.940257107605255</c:v>
                </c:pt>
                <c:pt idx="10">
                  <c:v>29.744996753728191</c:v>
                </c:pt>
              </c:numCache>
            </c:numRef>
          </c:val>
          <c:smooth val="0"/>
          <c:extLst>
            <c:ext xmlns:c16="http://schemas.microsoft.com/office/drawing/2014/chart" uri="{C3380CC4-5D6E-409C-BE32-E72D297353CC}">
              <c16:uniqueId val="{00000000-F382-D54B-BDF8-C8D41ED7AB82}"/>
            </c:ext>
          </c:extLst>
        </c:ser>
        <c:ser>
          <c:idx val="1"/>
          <c:order val="1"/>
          <c:tx>
            <c:strRef>
              <c:f>'1.2.3.1 G16'!$D$16</c:f>
              <c:strCache>
                <c:ptCount val="1"/>
                <c:pt idx="0">
                  <c:v>25-34</c:v>
                </c:pt>
              </c:strCache>
            </c:strRef>
          </c:tx>
          <c:spPr>
            <a:ln w="28575" cap="rnd">
              <a:solidFill>
                <a:srgbClr val="430416"/>
              </a:solidFill>
              <a:round/>
            </a:ln>
            <a:effectLst/>
          </c:spPr>
          <c:marker>
            <c:symbol val="circle"/>
            <c:size val="5"/>
            <c:spPr>
              <a:solidFill>
                <a:srgbClr val="430416"/>
              </a:solidFill>
              <a:ln w="9525">
                <a:solidFill>
                  <a:srgbClr val="430416"/>
                </a:solidFill>
              </a:ln>
              <a:effectLst/>
            </c:spPr>
          </c:marker>
          <c:cat>
            <c:numRef>
              <c:f>'1.2.3.1 G16'!$E$5:$O$5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'1.2.3.1 G16'!$E$16:$O$16</c:f>
              <c:numCache>
                <c:formatCode>#,##0.0</c:formatCode>
                <c:ptCount val="11"/>
                <c:pt idx="0">
                  <c:v>27.623552925905255</c:v>
                </c:pt>
                <c:pt idx="1">
                  <c:v>29.056941358605911</c:v>
                </c:pt>
                <c:pt idx="2">
                  <c:v>26.751133396904546</c:v>
                </c:pt>
                <c:pt idx="3">
                  <c:v>24.609962595698327</c:v>
                </c:pt>
                <c:pt idx="4">
                  <c:v>22.038651298185634</c:v>
                </c:pt>
                <c:pt idx="5">
                  <c:v>19.502918115883372</c:v>
                </c:pt>
                <c:pt idx="6">
                  <c:v>17.555089432621404</c:v>
                </c:pt>
                <c:pt idx="7">
                  <c:v>16.243020437715078</c:v>
                </c:pt>
                <c:pt idx="8">
                  <c:v>19.650166246223204</c:v>
                </c:pt>
                <c:pt idx="9">
                  <c:v>18.050007445780487</c:v>
                </c:pt>
                <c:pt idx="10">
                  <c:v>14.508159206035096</c:v>
                </c:pt>
              </c:numCache>
            </c:numRef>
          </c:val>
          <c:smooth val="0"/>
          <c:extLst>
            <c:ext xmlns:c16="http://schemas.microsoft.com/office/drawing/2014/chart" uri="{C3380CC4-5D6E-409C-BE32-E72D297353CC}">
              <c16:uniqueId val="{00000001-F382-D54B-BDF8-C8D41ED7AB82}"/>
            </c:ext>
          </c:extLst>
        </c:ser>
        <c:ser>
          <c:idx val="2"/>
          <c:order val="2"/>
          <c:tx>
            <c:strRef>
              <c:f>'1.2.3.1 G16'!$D$17</c:f>
              <c:strCache>
                <c:ptCount val="1"/>
                <c:pt idx="0">
                  <c:v>35-44</c:v>
                </c:pt>
              </c:strCache>
            </c:strRef>
          </c:tx>
          <c:spPr>
            <a:ln w="28575" cap="rnd">
              <a:solidFill>
                <a:srgbClr val="D00D43"/>
              </a:solidFill>
              <a:round/>
            </a:ln>
            <a:effectLst/>
          </c:spPr>
          <c:marker>
            <c:symbol val="circle"/>
            <c:size val="5"/>
            <c:spPr>
              <a:solidFill>
                <a:srgbClr val="D00D43"/>
              </a:solidFill>
              <a:ln w="9525">
                <a:solidFill>
                  <a:srgbClr val="D00D43"/>
                </a:solidFill>
              </a:ln>
              <a:effectLst/>
            </c:spPr>
          </c:marker>
          <c:cat>
            <c:numRef>
              <c:f>'1.2.3.1 G16'!$E$5:$O$5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'1.2.3.1 G16'!$E$17:$O$17</c:f>
              <c:numCache>
                <c:formatCode>#,##0.0</c:formatCode>
                <c:ptCount val="11"/>
                <c:pt idx="0">
                  <c:v>21.750266484216528</c:v>
                </c:pt>
                <c:pt idx="1">
                  <c:v>22.626513162619368</c:v>
                </c:pt>
                <c:pt idx="2">
                  <c:v>21.096225595562728</c:v>
                </c:pt>
                <c:pt idx="3">
                  <c:v>18.50460531185125</c:v>
                </c:pt>
                <c:pt idx="4">
                  <c:v>16.445750083601904</c:v>
                </c:pt>
                <c:pt idx="5">
                  <c:v>14.154604082920905</c:v>
                </c:pt>
                <c:pt idx="6">
                  <c:v>12.394033009615027</c:v>
                </c:pt>
                <c:pt idx="7">
                  <c:v>11.471902479864511</c:v>
                </c:pt>
                <c:pt idx="8">
                  <c:v>13.023862147868059</c:v>
                </c:pt>
                <c:pt idx="9">
                  <c:v>11.922566971857851</c:v>
                </c:pt>
                <c:pt idx="10">
                  <c:v>10.657514030339371</c:v>
                </c:pt>
              </c:numCache>
            </c:numRef>
          </c:val>
          <c:smooth val="0"/>
          <c:extLst>
            <c:ext xmlns:c16="http://schemas.microsoft.com/office/drawing/2014/chart" uri="{C3380CC4-5D6E-409C-BE32-E72D297353CC}">
              <c16:uniqueId val="{00000002-F382-D54B-BDF8-C8D41ED7AB82}"/>
            </c:ext>
          </c:extLst>
        </c:ser>
        <c:ser>
          <c:idx val="3"/>
          <c:order val="3"/>
          <c:tx>
            <c:strRef>
              <c:f>'1.2.3.1 G16'!$D$18</c:f>
              <c:strCache>
                <c:ptCount val="1"/>
                <c:pt idx="0">
                  <c:v>45-54</c:v>
                </c:pt>
              </c:strCache>
            </c:strRef>
          </c:tx>
          <c:spPr>
            <a:ln w="28575" cap="rnd">
              <a:solidFill>
                <a:srgbClr val="D56271"/>
              </a:solidFill>
              <a:round/>
            </a:ln>
            <a:effectLst/>
          </c:spPr>
          <c:marker>
            <c:symbol val="circle"/>
            <c:size val="5"/>
            <c:spPr>
              <a:solidFill>
                <a:srgbClr val="D56271"/>
              </a:solidFill>
              <a:ln w="9525">
                <a:solidFill>
                  <a:srgbClr val="D56271"/>
                </a:solidFill>
              </a:ln>
              <a:effectLst/>
            </c:spPr>
          </c:marker>
          <c:cat>
            <c:numRef>
              <c:f>'1.2.3.1 G16'!$E$5:$O$5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'1.2.3.1 G16'!$E$18:$O$18</c:f>
              <c:numCache>
                <c:formatCode>#,##0.0</c:formatCode>
                <c:ptCount val="11"/>
                <c:pt idx="0">
                  <c:v>20.5382436233714</c:v>
                </c:pt>
                <c:pt idx="1">
                  <c:v>22.185566052821692</c:v>
                </c:pt>
                <c:pt idx="2">
                  <c:v>21.213260273081076</c:v>
                </c:pt>
                <c:pt idx="3">
                  <c:v>19.480543183141229</c:v>
                </c:pt>
                <c:pt idx="4">
                  <c:v>17.163036681848865</c:v>
                </c:pt>
                <c:pt idx="5">
                  <c:v>15.1320161156195</c:v>
                </c:pt>
                <c:pt idx="6">
                  <c:v>13.209141822844263</c:v>
                </c:pt>
                <c:pt idx="7">
                  <c:v>11.995477979335787</c:v>
                </c:pt>
                <c:pt idx="8">
                  <c:v>12.315565141753204</c:v>
                </c:pt>
                <c:pt idx="9">
                  <c:v>11.840703299198172</c:v>
                </c:pt>
                <c:pt idx="10">
                  <c:v>10.843912905071374</c:v>
                </c:pt>
              </c:numCache>
            </c:numRef>
          </c:val>
          <c:smooth val="0"/>
          <c:extLst>
            <c:ext xmlns:c16="http://schemas.microsoft.com/office/drawing/2014/chart" uri="{C3380CC4-5D6E-409C-BE32-E72D297353CC}">
              <c16:uniqueId val="{00000003-F382-D54B-BDF8-C8D41ED7AB82}"/>
            </c:ext>
          </c:extLst>
        </c:ser>
        <c:ser>
          <c:idx val="4"/>
          <c:order val="4"/>
          <c:tx>
            <c:strRef>
              <c:f>'1.2.3.1 G16'!$D$19</c:f>
              <c:strCache>
                <c:ptCount val="1"/>
                <c:pt idx="0">
                  <c:v>&gt;=55</c:v>
                </c:pt>
              </c:strCache>
            </c:strRef>
          </c:tx>
          <c:spPr>
            <a:ln w="28575" cap="rnd">
              <a:solidFill>
                <a:srgbClr val="646363"/>
              </a:solidFill>
              <a:round/>
            </a:ln>
            <a:effectLst/>
          </c:spPr>
          <c:marker>
            <c:symbol val="circle"/>
            <c:size val="5"/>
            <c:spPr>
              <a:solidFill>
                <a:srgbClr val="646363"/>
              </a:solidFill>
              <a:ln w="9525">
                <a:solidFill>
                  <a:srgbClr val="646363"/>
                </a:solidFill>
              </a:ln>
              <a:effectLst/>
            </c:spPr>
          </c:marker>
          <c:cat>
            <c:numRef>
              <c:f>'1.2.3.1 G16'!$E$5:$O$5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'1.2.3.1 G16'!$E$19:$O$19</c:f>
              <c:numCache>
                <c:formatCode>#,##0.0</c:formatCode>
                <c:ptCount val="11"/>
                <c:pt idx="0">
                  <c:v>17.247333412054612</c:v>
                </c:pt>
                <c:pt idx="1">
                  <c:v>19.360093601847474</c:v>
                </c:pt>
                <c:pt idx="2">
                  <c:v>19.31346492967543</c:v>
                </c:pt>
                <c:pt idx="3">
                  <c:v>17.929437808121676</c:v>
                </c:pt>
                <c:pt idx="4">
                  <c:v>16.437231530366553</c:v>
                </c:pt>
                <c:pt idx="5">
                  <c:v>14.761157208678963</c:v>
                </c:pt>
                <c:pt idx="6">
                  <c:v>13.293031066309265</c:v>
                </c:pt>
                <c:pt idx="7">
                  <c:v>12.245179800837937</c:v>
                </c:pt>
                <c:pt idx="8">
                  <c:v>12.057356012504192</c:v>
                </c:pt>
                <c:pt idx="9">
                  <c:v>12.915684722743265</c:v>
                </c:pt>
                <c:pt idx="10">
                  <c:v>11.391088712513836</c:v>
                </c:pt>
              </c:numCache>
            </c:numRef>
          </c:val>
          <c:smooth val="0"/>
          <c:extLst>
            <c:ext xmlns:c16="http://schemas.microsoft.com/office/drawing/2014/chart" uri="{C3380CC4-5D6E-409C-BE32-E72D297353CC}">
              <c16:uniqueId val="{00000004-F382-D54B-BDF8-C8D41ED7AB82}"/>
            </c:ext>
          </c:extLst>
        </c:ser>
        <c:dLbls>
          <c:showLegendKey val="0"/>
          <c:showVal val="0"/>
          <c:showCatName val="0"/>
          <c:showSerName val="0"/>
          <c:showPercent val="0"/>
          <c:showBubbleSize val="0"/>
        </c:dLbls>
        <c:marker val="1"/>
        <c:smooth val="0"/>
        <c:axId val="181327871"/>
        <c:axId val="645752319"/>
      </c:lineChart>
      <c:catAx>
        <c:axId val="1813278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45752319"/>
        <c:crosses val="autoZero"/>
        <c:auto val="1"/>
        <c:lblAlgn val="ctr"/>
        <c:lblOffset val="100"/>
        <c:noMultiLvlLbl val="0"/>
      </c:catAx>
      <c:valAx>
        <c:axId val="6457523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813278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'1.2.3.1 G17'!$E$5</c:f>
              <c:strCache>
                <c:ptCount val="1"/>
                <c:pt idx="0">
                  <c:v>España</c:v>
                </c:pt>
              </c:strCache>
            </c:strRef>
          </c:tx>
          <c:spPr>
            <a:solidFill>
              <a:srgbClr val="646363"/>
            </a:solidFill>
            <a:ln>
              <a:solidFill>
                <a:srgbClr val="646363"/>
              </a:solid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'1.2.3.1 G17'!$D$6:$D$8</c:f>
              <c:strCache>
                <c:ptCount val="3"/>
                <c:pt idx="0">
                  <c:v>Alto</c:v>
                </c:pt>
                <c:pt idx="1">
                  <c:v>Medio</c:v>
                </c:pt>
                <c:pt idx="2">
                  <c:v>Bajo</c:v>
                </c:pt>
              </c:strCache>
            </c:strRef>
          </c:cat>
          <c:val>
            <c:numRef>
              <c:f>'1.2.3.1 G17'!$E$6:$E$8</c:f>
              <c:numCache>
                <c:formatCode>#,##0.0</c:formatCode>
                <c:ptCount val="3"/>
                <c:pt idx="0">
                  <c:v>7.6165443655159617</c:v>
                </c:pt>
                <c:pt idx="1">
                  <c:v>13.841761827079935</c:v>
                </c:pt>
                <c:pt idx="2">
                  <c:v>17.762471105808665</c:v>
                </c:pt>
              </c:numCache>
            </c:numRef>
          </c:val>
          <c:extLst>
            <c:ext xmlns:c16="http://schemas.microsoft.com/office/drawing/2014/chart" uri="{C3380CC4-5D6E-409C-BE32-E72D297353CC}">
              <c16:uniqueId val="{00000000-A76F-463B-80D6-B4412C5EC9B7}"/>
            </c:ext>
          </c:extLst>
        </c:ser>
        <c:ser>
          <c:idx val="1"/>
          <c:order val="1"/>
          <c:tx>
            <c:strRef>
              <c:f>'1.2.3.1 G17'!$F$5</c:f>
              <c:strCache>
                <c:ptCount val="1"/>
                <c:pt idx="0">
                  <c:v>Extremadura</c:v>
                </c:pt>
              </c:strCache>
            </c:strRef>
          </c:tx>
          <c:spPr>
            <a:solidFill>
              <a:srgbClr val="83082A"/>
            </a:solidFill>
            <a:ln>
              <a:solidFill>
                <a:srgbClr val="83082A"/>
              </a:solid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'1.2.3.1 G17'!$D$6:$D$8</c:f>
              <c:strCache>
                <c:ptCount val="3"/>
                <c:pt idx="0">
                  <c:v>Alto</c:v>
                </c:pt>
                <c:pt idx="1">
                  <c:v>Medio</c:v>
                </c:pt>
                <c:pt idx="2">
                  <c:v>Bajo</c:v>
                </c:pt>
              </c:strCache>
            </c:strRef>
          </c:cat>
          <c:val>
            <c:numRef>
              <c:f>'1.2.3.1 G17'!$F$6:$F$8</c:f>
              <c:numCache>
                <c:formatCode>#,##0.0</c:formatCode>
                <c:ptCount val="3"/>
                <c:pt idx="0">
                  <c:v>10.582908885116016</c:v>
                </c:pt>
                <c:pt idx="1">
                  <c:v>19.473684210526315</c:v>
                </c:pt>
                <c:pt idx="2">
                  <c:v>21.360336262896446</c:v>
                </c:pt>
              </c:numCache>
            </c:numRef>
          </c:val>
          <c:extLst>
            <c:ext xmlns:c16="http://schemas.microsoft.com/office/drawing/2014/chart" uri="{C3380CC4-5D6E-409C-BE32-E72D297353CC}">
              <c16:uniqueId val="{00000001-A76F-463B-80D6-B4412C5EC9B7}"/>
            </c:ext>
          </c:extLst>
        </c:ser>
        <c:dLbls>
          <c:dLblPos val="outEnd"/>
          <c:showLegendKey val="0"/>
          <c:showVal val="1"/>
          <c:showCatName val="0"/>
          <c:showSerName val="0"/>
          <c:showPercent val="0"/>
          <c:showBubbleSize val="0"/>
        </c:dLbls>
        <c:gapWidth val="50"/>
        <c:axId val="306647168"/>
        <c:axId val="2040883248"/>
      </c:barChart>
      <c:catAx>
        <c:axId val="306647168"/>
        <c:scaling>
          <c:orientation val="minMax"/>
        </c:scaling>
        <c:delete val="0"/>
        <c:axPos val="l"/>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040883248"/>
        <c:crosses val="autoZero"/>
        <c:auto val="1"/>
        <c:lblAlgn val="ctr"/>
        <c:lblOffset val="100"/>
        <c:noMultiLvlLbl val="0"/>
      </c:catAx>
      <c:valAx>
        <c:axId val="20408832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06647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'1.2.3.1 G18'!$G$3</c:f>
              <c:strCache>
                <c:ptCount val="1"/>
                <c:pt idx="0">
                  <c:v>Diferencia tasas</c:v>
                </c:pt>
              </c:strCache>
            </c:strRef>
          </c:tx>
          <c:spPr>
            <a:solidFill>
              <a:srgbClr val="D56271"/>
            </a:solidFill>
            <a:ln>
              <a:solidFill>
                <a:srgbClr val="D46271"/>
              </a:solidFill>
            </a:ln>
            <a:effectLst/>
          </c:spPr>
          <c:invertIfNegative val="0"/>
          <c:dLbls>
            <c:delete val="1"/>
          </c:dLbls>
          <c:val>
            <c:numRef>
              <c:f>'1.2.3.1 G18'!$G$4:$G$14</c:f>
              <c:numCache>
                <c:formatCode>#,##0.0</c:formatCode>
                <c:ptCount val="11"/>
                <c:pt idx="0">
                  <c:v>-5.41</c:v>
                </c:pt>
                <c:pt idx="1">
                  <c:v>-4.389999999999997</c:v>
                </c:pt>
                <c:pt idx="2">
                  <c:v>-4.5600000000000023</c:v>
                </c:pt>
                <c:pt idx="3">
                  <c:v>-4.82</c:v>
                </c:pt>
                <c:pt idx="4">
                  <c:v>-4.370000000000001</c:v>
                </c:pt>
                <c:pt idx="5">
                  <c:v>-3.8300000000000018</c:v>
                </c:pt>
                <c:pt idx="6">
                  <c:v>-3.879999999999999</c:v>
                </c:pt>
                <c:pt idx="7">
                  <c:v>-5.25</c:v>
                </c:pt>
                <c:pt idx="8">
                  <c:v>-5.0600000000000023</c:v>
                </c:pt>
                <c:pt idx="9">
                  <c:v>-5.5500000000000007</c:v>
                </c:pt>
                <c:pt idx="10">
                  <c:v>-3.1900000000000013</c:v>
                </c:pt>
              </c:numCache>
            </c:numRef>
          </c:val>
          <c:extLst>
            <c:ext xmlns:c16="http://schemas.microsoft.com/office/drawing/2014/chart" uri="{C3380CC4-5D6E-409C-BE32-E72D297353CC}">
              <c16:uniqueId val="{00000000-0485-44B4-A293-B2843D3FB109}"/>
            </c:ext>
          </c:extLst>
        </c:ser>
        <c:dLbls>
          <c:showLegendKey val="0"/>
          <c:showVal val="1"/>
          <c:showCatName val="0"/>
          <c:showSerName val="0"/>
          <c:showPercent val="0"/>
          <c:showBubbleSize val="0"/>
        </c:dLbls>
        <c:gapWidth val="150"/>
        <c:axId val="2102416623"/>
        <c:axId val="512413295"/>
      </c:barChart>
      <c:lineChart>
        <c:grouping val="standard"/>
        <c:varyColors val="0"/>
        <c:ser>
          <c:idx val="0"/>
          <c:order val="0"/>
          <c:tx>
            <c:strRef>
              <c:f>'1.2.3.1 G18'!$E$3</c:f>
              <c:strCache>
                <c:ptCount val="1"/>
                <c:pt idx="0">
                  <c:v>&gt;5000 habitantes</c:v>
                </c:pt>
              </c:strCache>
            </c:strRef>
          </c:tx>
          <c:spPr>
            <a:ln w="28575" cap="rnd">
              <a:solidFill>
                <a:srgbClr val="646363"/>
              </a:solidFill>
              <a:round/>
            </a:ln>
            <a:effectLst/>
          </c:spPr>
          <c:marker>
            <c:symbol val="circle"/>
            <c:size val="5"/>
            <c:spPr>
              <a:solidFill>
                <a:srgbClr val="646363"/>
              </a:solidFill>
              <a:ln w="9525">
                <a:solidFill>
                  <a:srgbClr val="646363"/>
                </a:solidFill>
              </a:ln>
              <a:effectLst/>
            </c:spPr>
          </c:marker>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'1.2.3.1 G18'!$D$4:$D$14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'1.2.3.1 G18'!$E$4:$E$14</c:f>
              <c:numCache>
                <c:formatCode>#,##0.0</c:formatCode>
                <c:ptCount val="11"/>
                <c:pt idx="0">
                  <c:v>27.45</c:v>
                </c:pt>
                <c:pt idx="1">
                  <c:v>27.76</c:v>
                </c:pt>
                <c:pt idx="2">
                  <c:v>26.88</c:v>
                </c:pt>
                <c:pt idx="3">
                  <c:v>24.7</c:v>
                </c:pt>
                <c:pt idx="4">
                  <c:v>23.23</c:v>
                </c:pt>
                <c:pt idx="5">
                  <c:v>21.52</c:v>
                </c:pt>
                <c:pt idx="6">
                  <c:v>19.600000000000001</c:v>
                </c:pt>
                <c:pt idx="7">
                  <c:v>19.23</c:v>
                </c:pt>
                <c:pt idx="8">
                  <c:v>21.13</c:v>
                </c:pt>
                <c:pt idx="9">
                  <c:v>17.43</c:v>
                </c:pt>
                <c:pt idx="10">
                  <c:v>16.47</c:v>
                </c:pt>
              </c:numCache>
            </c:numRef>
          </c:val>
          <c:smooth val="0"/>
          <c:extLst>
            <c:ext xmlns:c16="http://schemas.microsoft.com/office/drawing/2014/chart" uri="{C3380CC4-5D6E-409C-BE32-E72D297353CC}">
              <c16:uniqueId val="{00000001-0485-44B4-A293-B2843D3FB109}"/>
            </c:ext>
          </c:extLst>
        </c:ser>
        <c:ser>
          <c:idx val="1"/>
          <c:order val="1"/>
          <c:tx>
            <c:strRef>
              <c:f>'1.2.3.1 G18'!$F$3</c:f>
              <c:strCache>
                <c:ptCount val="1"/>
                <c:pt idx="0">
                  <c:v>&lt;5000 habitantes</c:v>
                </c:pt>
              </c:strCache>
            </c:strRef>
          </c:tx>
          <c:spPr>
            <a:ln w="28575" cap="rnd">
              <a:solidFill>
                <a:srgbClr val="83082A"/>
              </a:solidFill>
              <a:round/>
            </a:ln>
            <a:effectLst/>
          </c:spPr>
          <c:marker>
            <c:symbol val="circle"/>
            <c:size val="5"/>
            <c:spPr>
              <a:solidFill>
                <a:srgbClr val="83082A"/>
              </a:solidFill>
              <a:ln w="9525">
                <a:solidFill>
                  <a:srgbClr val="83082A"/>
                </a:solidFill>
              </a:ln>
              <a:effectLst/>
            </c:spPr>
          </c:marker>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'1.2.3.1 G18'!$D$4:$D$14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'1.2.3.1 G18'!$F$4:$F$14</c:f>
              <c:numCache>
                <c:formatCode>#,##0.0</c:formatCode>
                <c:ptCount val="11"/>
                <c:pt idx="0">
                  <c:v>32.86</c:v>
                </c:pt>
                <c:pt idx="1">
                  <c:v>32.15</c:v>
                </c:pt>
                <c:pt idx="2">
                  <c:v>31.44</c:v>
                </c:pt>
                <c:pt idx="3">
                  <c:v>29.52</c:v>
                </c:pt>
                <c:pt idx="4">
                  <c:v>27.6</c:v>
                </c:pt>
                <c:pt idx="5">
                  <c:v>25.35</c:v>
                </c:pt>
                <c:pt idx="6">
                  <c:v>23.48</c:v>
                </c:pt>
                <c:pt idx="7">
                  <c:v>24.48</c:v>
                </c:pt>
                <c:pt idx="8">
                  <c:v>26.19</c:v>
                </c:pt>
                <c:pt idx="9">
                  <c:v>22.98</c:v>
                </c:pt>
                <c:pt idx="10">
                  <c:v>19.66</c:v>
                </c:pt>
              </c:numCache>
            </c:numRef>
          </c:val>
          <c:smooth val="0"/>
          <c:extLst>
            <c:ext xmlns:c16="http://schemas.microsoft.com/office/drawing/2014/chart" uri="{C3380CC4-5D6E-409C-BE32-E72D297353CC}">
              <c16:uniqueId val="{00000002-0485-44B4-A293-B2843D3FB109}"/>
            </c:ext>
          </c:extLst>
        </c:ser>
        <c:dLbls>
          <c:showLegendKey val="0"/>
          <c:showVal val="1"/>
          <c:showCatName val="0"/>
          <c:showSerName val="0"/>
          <c:showPercent val="0"/>
          <c:showBubbleSize val="0"/>
        </c:dLbls>
        <c:marker val="1"/>
        <c:smooth val="0"/>
        <c:axId val="2102416623"/>
        <c:axId val="512413295"/>
      </c:lineChart>
      <c:catAx>
        <c:axId val="2102416623"/>
        <c:scaling>
          <c:orientation val="minMax"/>
        </c:scaling>
        <c:delete val="0"/>
        <c:axPos val="b"/>
        <c:numFmt formatCode="General"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512413295"/>
        <c:crosses val="autoZero"/>
        <c:auto val="1"/>
        <c:lblAlgn val="ctr"/>
        <c:lblOffset val="100"/>
        <c:noMultiLvlLbl val="0"/>
      </c:catAx>
      <c:valAx>
        <c:axId val="51241329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crossAx val="2102416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75000"/>
              <a:lumOff val="25000"/>
            </a:schemeClr>
          </a:solidFill>
          <a:latin typeface="Century Gothic" panose="020B0502020202020204" pitchFamily="34" charset="0"/>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'1.2.3.2 G19'!$E$5</c:f>
              <c:strCache>
                <c:ptCount val="1"/>
                <c:pt idx="0">
                  <c:v>España</c:v>
                </c:pt>
              </c:strCache>
            </c:strRef>
          </c:tx>
          <c:spPr>
            <a:ln w="28575" cap="rnd">
              <a:solidFill>
                <a:srgbClr val="646363"/>
              </a:solidFill>
              <a:round/>
            </a:ln>
            <a:effectLst/>
          </c:spPr>
          <c:marker>
            <c:symbol val="circle"/>
            <c:size val="5"/>
            <c:spPr>
              <a:solidFill>
                <a:srgbClr val="646363"/>
              </a:solidFill>
              <a:ln w="9525">
                <a:solidFill>
                  <a:srgbClr val="646363"/>
                </a:solidFill>
              </a:ln>
              <a:effectLst/>
            </c:spPr>
          </c:marker>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'1.2.3.2 G19'!$D$6:$D$16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'1.2.3.2 G19'!$E$6:$E$16</c:f>
              <c:numCache>
                <c:formatCode>#,##0.0</c:formatCode>
                <c:ptCount val="11"/>
                <c:pt idx="0">
                  <c:v>77.213782882549083</c:v>
                </c:pt>
                <c:pt idx="1">
                  <c:v>79.242458029371477</c:v>
                </c:pt>
                <c:pt idx="2">
                  <c:v>81.379670672307142</c:v>
                </c:pt>
                <c:pt idx="3">
                  <c:v>81.614811005399844</c:v>
                </c:pt>
                <c:pt idx="4">
                  <c:v>81.842467754727238</c:v>
                </c:pt>
                <c:pt idx="5">
                  <c:v>82.937720329024671</c:v>
                </c:pt>
                <c:pt idx="6">
                  <c:v>82.134295724559422</c:v>
                </c:pt>
                <c:pt idx="7">
                  <c:v>81.837696022896665</c:v>
                </c:pt>
                <c:pt idx="8">
                  <c:v>79.604587986718983</c:v>
                </c:pt>
                <c:pt idx="9">
                  <c:v>78.132953830154079</c:v>
                </c:pt>
                <c:pt idx="10">
                  <c:v>79.169685324597609</c:v>
                </c:pt>
              </c:numCache>
            </c:numRef>
          </c:val>
          <c:smooth val="0"/>
          <c:extLst>
            <c:ext xmlns:c16="http://schemas.microsoft.com/office/drawing/2014/chart" uri="{C3380CC4-5D6E-409C-BE32-E72D297353CC}">
              <c16:uniqueId val="{00000000-8D07-45B7-9203-03DBD1244764}"/>
            </c:ext>
          </c:extLst>
        </c:ser>
        <c:ser>
          <c:idx val="1"/>
          <c:order val="1"/>
          <c:tx>
            <c:strRef>
              <c:f>'1.2.3.2 G19'!$F$5</c:f>
              <c:strCache>
                <c:ptCount val="1"/>
                <c:pt idx="0">
                  <c:v>Extremadura</c:v>
                </c:pt>
              </c:strCache>
            </c:strRef>
          </c:tx>
          <c:spPr>
            <a:ln w="28575" cap="rnd">
              <a:solidFill>
                <a:srgbClr val="83082A"/>
              </a:solidFill>
              <a:round/>
            </a:ln>
            <a:effectLst/>
          </c:spPr>
          <c:marker>
            <c:symbol val="circle"/>
            <c:size val="5"/>
            <c:spPr>
              <a:solidFill>
                <a:srgbClr val="83082A"/>
              </a:solidFill>
              <a:ln w="9525">
                <a:solidFill>
                  <a:srgbClr val="83082A"/>
                </a:solidFill>
              </a:ln>
              <a:effectLst/>
            </c:spPr>
          </c:marker>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'1.2.3.2 G19'!$D$6:$D$16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'1.2.3.2 G19'!$F$6:$F$16</c:f>
              <c:numCache>
                <c:formatCode>#,##0.0</c:formatCode>
                <c:ptCount val="11"/>
                <c:pt idx="0">
                  <c:v>84.164588528678294</c:v>
                </c:pt>
                <c:pt idx="1">
                  <c:v>86.20315046170559</c:v>
                </c:pt>
                <c:pt idx="2">
                  <c:v>87.429993777224652</c:v>
                </c:pt>
                <c:pt idx="3">
                  <c:v>88.464073829927486</c:v>
                </c:pt>
                <c:pt idx="4">
                  <c:v>91.292517006802711</c:v>
                </c:pt>
                <c:pt idx="5">
                  <c:v>91.735537190082638</c:v>
                </c:pt>
                <c:pt idx="6">
                  <c:v>89.563862928348897</c:v>
                </c:pt>
                <c:pt idx="7">
                  <c:v>90.28520499108734</c:v>
                </c:pt>
                <c:pt idx="8">
                  <c:v>86.206896551724128</c:v>
                </c:pt>
                <c:pt idx="9">
                  <c:v>90.71294559099438</c:v>
                </c:pt>
                <c:pt idx="10">
                  <c:v>91.83673469387756</c:v>
                </c:pt>
              </c:numCache>
            </c:numRef>
          </c:val>
          <c:smooth val="0"/>
          <c:extLst>
            <c:ext xmlns:c16="http://schemas.microsoft.com/office/drawing/2014/chart" uri="{C3380CC4-5D6E-409C-BE32-E72D297353CC}">
              <c16:uniqueId val="{00000001-8D07-45B7-9203-03DBD1244764}"/>
            </c:ext>
          </c:extLst>
        </c:ser>
        <c:dLbls>
          <c:dLblPos val="t"/>
          <c:showLegendKey val="0"/>
          <c:showVal val="1"/>
          <c:showCatName val="0"/>
          <c:showSerName val="0"/>
          <c:showPercent val="0"/>
          <c:showBubbleSize val="0"/>
        </c:dLbls>
        <c:marker val="1"/>
        <c:smooth val="0"/>
        <c:axId val="120825328"/>
        <c:axId val="2047780016"/>
      </c:lineChart>
      <c:catAx>
        <c:axId val="120825328"/>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047780016"/>
        <c:crosses val="autoZero"/>
        <c:auto val="1"/>
        <c:lblAlgn val="ctr"/>
        <c:lblOffset val="100"/>
        <c:noMultiLvlLbl val="0"/>
      </c:catAx>
      <c:valAx>
        <c:axId val="20477800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20825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825615660858284E-2"/>
          <c:y val="9.4788717875522371E-2"/>
          <c:w val="0.87160192475940512"/>
          <c:h val="0.70478812260536394"/>
        </c:manualLayout>
      </c:layout>
      <c:barChart>
        <c:barDir val="col"/>
        <c:grouping val="clustered"/>
        <c:varyColors val="0"/>
        <c:ser>
          <c:idx val="2"/>
          <c:order val="2"/>
          <c:tx>
            <c:v>Dif. EXT - ESP</c:v>
          </c:tx>
          <c:spPr>
            <a:solidFill>
              <a:srgbClr val="D46271"/>
            </a:solidFill>
            <a:ln>
              <a:noFill/>
            </a:ln>
            <a:effectLst/>
          </c:spPr>
          <c:invertIfNegative val="0"/>
          <c:cat>
            <c:numRef>
              <c:f>'1.2.2.1 G2'!$D$6:$D$16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'1.2.2.1 G2'!$G$6:$G$16</c:f>
              <c:numCache>
                <c:formatCode>#,##0.0</c:formatCode>
                <c:ptCount val="11"/>
                <c:pt idx="0">
                  <c:v>-8.509999999999998</c:v>
                </c:pt>
                <c:pt idx="1">
                  <c:v>-7.3399999999999963</c:v>
                </c:pt>
                <c:pt idx="2">
                  <c:v>-6.3400000000000034</c:v>
                </c:pt>
                <c:pt idx="3">
                  <c:v>-7.269999999999996</c:v>
                </c:pt>
                <c:pt idx="4">
                  <c:v>-7.6400000000000006</c:v>
                </c:pt>
                <c:pt idx="5">
                  <c:v>-8.2900000000000063</c:v>
                </c:pt>
                <c:pt idx="6">
                  <c:v>-7.470000000000006</c:v>
                </c:pt>
                <c:pt idx="7">
                  <c:v>-6.7100000000000009</c:v>
                </c:pt>
                <c:pt idx="8">
                  <c:v>-5.980000000000004</c:v>
                </c:pt>
                <c:pt idx="9">
                  <c:v>-5.4600000000000009</c:v>
                </c:pt>
                <c:pt idx="10">
                  <c:v>-5.0900000000000034</c:v>
                </c:pt>
              </c:numCache>
            </c:numRef>
          </c:val>
          <c:extLst>
            <c:ext xmlns:c16="http://schemas.microsoft.com/office/drawing/2014/chart" uri="{C3380CC4-5D6E-409C-BE32-E72D297353CC}">
              <c16:uniqueId val="{00000000-5AF0-4632-A8C1-B416D02769BF}"/>
            </c:ext>
          </c:extLst>
        </c:ser>
        <c:dLbls>
          <c:showLegendKey val="0"/>
          <c:showVal val="0"/>
          <c:showCatName val="0"/>
          <c:showSerName val="0"/>
          <c:showPercent val="0"/>
          <c:showBubbleSize val="0"/>
        </c:dLbls>
        <c:gapWidth val="219"/>
        <c:axId val="721621648"/>
        <c:axId val="607245200"/>
      </c:barChart>
      <c:lineChart>
        <c:grouping val="standard"/>
        <c:varyColors val="0"/>
        <c:ser>
          <c:idx val="0"/>
          <c:order val="0"/>
          <c:tx>
            <c:v>España</c:v>
          </c:tx>
          <c:spPr>
            <a:ln w="28575" cap="rnd">
              <a:solidFill>
                <a:srgbClr val="646363"/>
              </a:solidFill>
              <a:round/>
            </a:ln>
            <a:effectLst/>
          </c:spPr>
          <c:marker>
            <c:symbol val="circle"/>
            <c:size val="5"/>
            <c:spPr>
              <a:solidFill>
                <a:srgbClr val="646363"/>
              </a:solidFill>
              <a:ln w="9525">
                <a:solidFill>
                  <a:srgbClr val="646363"/>
                </a:solidFill>
              </a:ln>
              <a:effectLst/>
            </c:spPr>
          </c:marker>
          <c:dLbls>
            <c:dLbl>
              <c:idx val="0"/>
              <c:layout>
                <c:manualLayout>
                  <c:x val="-3.6101083032490974E-2"/>
                  <c:y val="-3.02114803625377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F0-4632-A8C1-B416D02769BF}"/>
                </c:ext>
              </c:extLst>
            </c:dLbl>
            <c:dLbl>
              <c:idx val="1"/>
              <c:layout>
                <c:manualLayout>
                  <c:x val="-4.5126353790613825E-2"/>
                  <c:y val="-4.02819738167170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F0-4632-A8C1-B416D02769BF}"/>
                </c:ext>
              </c:extLst>
            </c:dLbl>
            <c:dLbl>
              <c:idx val="2"/>
              <c:layout>
                <c:manualLayout>
                  <c:x val="-4.8134777376654635E-2"/>
                  <c:y val="-4.02819738167170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F0-4632-A8C1-B416D02769BF}"/>
                </c:ext>
              </c:extLst>
            </c:dLbl>
            <c:dLbl>
              <c:idx val="3"/>
              <c:layout>
                <c:manualLayout>
                  <c:x val="-4.8134777376654635E-2"/>
                  <c:y val="-3.52467270896273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AF0-4632-A8C1-B416D02769BF}"/>
                </c:ext>
              </c:extLst>
            </c:dLbl>
            <c:dLbl>
              <c:idx val="4"/>
              <c:layout>
                <c:manualLayout>
                  <c:x val="-4.5126353790613721E-2"/>
                  <c:y val="-3.52467270896274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AF0-4632-A8C1-B416D02769BF}"/>
                </c:ext>
              </c:extLst>
            </c:dLbl>
            <c:dLbl>
              <c:idx val="5"/>
              <c:layout>
                <c:manualLayout>
                  <c:x val="-4.5126353790613721E-2"/>
                  <c:y val="-3.02114803625377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AF0-4632-A8C1-B416D02769BF}"/>
                </c:ext>
              </c:extLst>
            </c:dLbl>
            <c:dLbl>
              <c:idx val="6"/>
              <c:layout>
                <c:manualLayout>
                  <c:x val="-3.9109506618531943E-2"/>
                  <c:y val="-3.52467270896273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AF0-4632-A8C1-B416D02769BF}"/>
                </c:ext>
              </c:extLst>
            </c:dLbl>
            <c:dLbl>
              <c:idx val="7"/>
              <c:layout>
                <c:manualLayout>
                  <c:x val="-4.5126353790613777E-2"/>
                  <c:y val="-3.52467270896273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AF0-4632-A8C1-B416D02769BF}"/>
                </c:ext>
              </c:extLst>
            </c:dLbl>
            <c:dLbl>
              <c:idx val="8"/>
              <c:layout>
                <c:manualLayout>
                  <c:x val="-4.2117930204572746E-2"/>
                  <c:y val="-4.02819738167170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AF0-4632-A8C1-B416D02769BF}"/>
                </c:ext>
              </c:extLst>
            </c:dLbl>
            <c:dLbl>
              <c:idx val="9"/>
              <c:layout>
                <c:manualLayout>
                  <c:x val="-4.8134777376654662E-2"/>
                  <c:y val="-4.02819738167170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AF0-4632-A8C1-B416D02769BF}"/>
                </c:ext>
              </c:extLst>
            </c:dLbl>
            <c:dLbl>
              <c:idx val="10"/>
              <c:layout>
                <c:manualLayout>
                  <c:x val="-4.8134777376654649E-2"/>
                  <c:y val="-3.52467270896273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AF0-4632-A8C1-B416D02769B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'1.2.2.1 G2'!$D$6:$D$16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'1.2.2.1 G2'!$E$6:$E$16</c:f>
              <c:numCache>
                <c:formatCode>#,##0.0</c:formatCode>
                <c:ptCount val="11"/>
                <c:pt idx="0">
                  <c:v>45.43</c:v>
                </c:pt>
                <c:pt idx="1">
                  <c:v>44.36</c:v>
                </c:pt>
                <c:pt idx="2">
                  <c:v>45.03</c:v>
                </c:pt>
                <c:pt idx="3">
                  <c:v>46.41</c:v>
                </c:pt>
                <c:pt idx="4">
                  <c:v>47.6</c:v>
                </c:pt>
                <c:pt idx="5">
                  <c:v>48.7</c:v>
                </c:pt>
                <c:pt idx="6">
                  <c:v>49.7</c:v>
                </c:pt>
                <c:pt idx="7">
                  <c:v>50.37</c:v>
                </c:pt>
                <c:pt idx="8">
                  <c:v>48.52</c:v>
                </c:pt>
                <c:pt idx="9">
                  <c:v>49.87</c:v>
                </c:pt>
                <c:pt idx="10">
                  <c:v>51.07</c:v>
                </c:pt>
              </c:numCache>
            </c:numRef>
          </c:val>
          <c:smooth val="0"/>
          <c:extLst>
            <c:ext xmlns:c16="http://schemas.microsoft.com/office/drawing/2014/chart" uri="{C3380CC4-5D6E-409C-BE32-E72D297353CC}">
              <c16:uniqueId val="{0000000C-5AF0-4632-A8C1-B416D02769BF}"/>
            </c:ext>
          </c:extLst>
        </c:ser>
        <c:ser>
          <c:idx val="1"/>
          <c:order val="1"/>
          <c:tx>
            <c:v>Extremadura</c:v>
          </c:tx>
          <c:spPr>
            <a:ln w="28575" cap="rnd">
              <a:solidFill>
                <a:srgbClr val="83082A"/>
              </a:solidFill>
              <a:round/>
            </a:ln>
            <a:effectLst/>
          </c:spPr>
          <c:marker>
            <c:symbol val="circle"/>
            <c:size val="5"/>
            <c:spPr>
              <a:solidFill>
                <a:srgbClr val="83082A"/>
              </a:solidFill>
              <a:ln w="9525">
                <a:solidFill>
                  <a:srgbClr val="83082A"/>
                </a:solidFill>
              </a:ln>
              <a:effectLst/>
            </c:spPr>
          </c:marker>
          <c:dLbls>
            <c:dLbl>
              <c:idx val="0"/>
              <c:layout>
                <c:manualLayout>
                  <c:x val="-2.7075812274368231E-2"/>
                  <c:y val="4.5317220543806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AF0-4632-A8C1-B416D02769BF}"/>
                </c:ext>
              </c:extLst>
            </c:dLbl>
            <c:dLbl>
              <c:idx val="1"/>
              <c:layout>
                <c:manualLayout>
                  <c:x val="-3.9109506618531999E-2"/>
                  <c:y val="4.02819738167169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AF0-4632-A8C1-B416D02769BF}"/>
                </c:ext>
              </c:extLst>
            </c:dLbl>
            <c:dLbl>
              <c:idx val="2"/>
              <c:layout>
                <c:manualLayout>
                  <c:x val="-4.2117930204572801E-2"/>
                  <c:y val="4.53172205438066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AF0-4632-A8C1-B416D02769BF}"/>
                </c:ext>
              </c:extLst>
            </c:dLbl>
            <c:dLbl>
              <c:idx val="3"/>
              <c:layout>
                <c:manualLayout>
                  <c:x val="-3.9109506618531888E-2"/>
                  <c:y val="4.02819738167170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AF0-4632-A8C1-B416D02769BF}"/>
                </c:ext>
              </c:extLst>
            </c:dLbl>
            <c:dLbl>
              <c:idx val="4"/>
              <c:layout>
                <c:manualLayout>
                  <c:x val="-4.8134777376654635E-2"/>
                  <c:y val="3.52467270896273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AF0-4632-A8C1-B416D02769BF}"/>
                </c:ext>
              </c:extLst>
            </c:dLbl>
            <c:dLbl>
              <c:idx val="5"/>
              <c:layout>
                <c:manualLayout>
                  <c:x val="-4.5126353790613721E-2"/>
                  <c:y val="3.02114803625377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AF0-4632-A8C1-B416D02769BF}"/>
                </c:ext>
              </c:extLst>
            </c:dLbl>
            <c:dLbl>
              <c:idx val="6"/>
              <c:layout>
                <c:manualLayout>
                  <c:x val="-4.813477737665469E-2"/>
                  <c:y val="4.02819738167169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AF0-4632-A8C1-B416D02769BF}"/>
                </c:ext>
              </c:extLst>
            </c:dLbl>
            <c:dLbl>
              <c:idx val="7"/>
              <c:layout>
                <c:manualLayout>
                  <c:x val="-5.1143200962695604E-2"/>
                  <c:y val="4.53172205438066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AF0-4632-A8C1-B416D02769BF}"/>
                </c:ext>
              </c:extLst>
            </c:dLbl>
            <c:dLbl>
              <c:idx val="8"/>
              <c:layout>
                <c:manualLayout>
                  <c:x val="-4.5126353790613721E-2"/>
                  <c:y val="3.02114803625377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AF0-4632-A8C1-B416D02769BF}"/>
                </c:ext>
              </c:extLst>
            </c:dLbl>
            <c:dLbl>
              <c:idx val="9"/>
              <c:layout>
                <c:manualLayout>
                  <c:x val="-4.5126353790613721E-2"/>
                  <c:y val="3.52467270896273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AF0-4632-A8C1-B416D02769BF}"/>
                </c:ext>
              </c:extLst>
            </c:dLbl>
            <c:dLbl>
              <c:idx val="10"/>
              <c:layout>
                <c:manualLayout>
                  <c:x val="-4.2117930204572815E-2"/>
                  <c:y val="5.03524672708962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AF0-4632-A8C1-B416D02769B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'1.2.2.1 G2'!$D$6:$D$16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'1.2.2.1 G2'!$F$6:$F$16</c:f>
              <c:numCache>
                <c:formatCode>#,##0.0</c:formatCode>
                <c:ptCount val="11"/>
                <c:pt idx="0">
                  <c:v>36.92</c:v>
                </c:pt>
                <c:pt idx="1">
                  <c:v>37.020000000000003</c:v>
                </c:pt>
                <c:pt idx="2">
                  <c:v>38.69</c:v>
                </c:pt>
                <c:pt idx="3">
                  <c:v>39.14</c:v>
                </c:pt>
                <c:pt idx="4">
                  <c:v>39.96</c:v>
                </c:pt>
                <c:pt idx="5">
                  <c:v>40.409999999999997</c:v>
                </c:pt>
                <c:pt idx="6">
                  <c:v>42.23</c:v>
                </c:pt>
                <c:pt idx="7">
                  <c:v>43.66</c:v>
                </c:pt>
                <c:pt idx="8">
                  <c:v>42.54</c:v>
                </c:pt>
                <c:pt idx="9">
                  <c:v>44.41</c:v>
                </c:pt>
                <c:pt idx="10">
                  <c:v>45.98</c:v>
                </c:pt>
              </c:numCache>
            </c:numRef>
          </c:val>
          <c:smooth val="0"/>
          <c:extLst>
            <c:ext xmlns:c16="http://schemas.microsoft.com/office/drawing/2014/chart" uri="{C3380CC4-5D6E-409C-BE32-E72D297353CC}">
              <c16:uniqueId val="{00000018-5AF0-4632-A8C1-B416D02769BF}"/>
            </c:ext>
          </c:extLst>
        </c:ser>
        <c:dLbls>
          <c:showLegendKey val="0"/>
          <c:showVal val="0"/>
          <c:showCatName val="0"/>
          <c:showSerName val="0"/>
          <c:showPercent val="0"/>
          <c:showBubbleSize val="0"/>
        </c:dLbls>
        <c:marker val="1"/>
        <c:smooth val="0"/>
        <c:axId val="721621648"/>
        <c:axId val="607245200"/>
      </c:lineChart>
      <c:catAx>
        <c:axId val="721621648"/>
        <c:scaling>
          <c:orientation val="minMax"/>
        </c:scaling>
        <c:delete val="0"/>
        <c:axPos val="b"/>
        <c:numFmt formatCode="General"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07245200"/>
        <c:crosses val="autoZero"/>
        <c:auto val="1"/>
        <c:lblAlgn val="ctr"/>
        <c:lblOffset val="100"/>
        <c:tickLblSkip val="1"/>
        <c:noMultiLvlLbl val="0"/>
      </c:catAx>
      <c:valAx>
        <c:axId val="607245200"/>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72162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'1.2.3.3 G20'!$F$5</c:f>
              <c:strCache>
                <c:ptCount val="1"/>
                <c:pt idx="0">
                  <c:v>España</c:v>
                </c:pt>
              </c:strCache>
            </c:strRef>
          </c:tx>
          <c:spPr>
            <a:ln w="28575" cap="rnd">
              <a:solidFill>
                <a:srgbClr val="646363"/>
              </a:solidFill>
              <a:round/>
            </a:ln>
            <a:effectLst/>
          </c:spPr>
          <c:marker>
            <c:symbol val="circle"/>
            <c:size val="5"/>
            <c:spPr>
              <a:solidFill>
                <a:srgbClr val="646363"/>
              </a:solidFill>
              <a:ln w="9525">
                <a:solidFill>
                  <a:srgbClr val="64636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'1.2.3.3 G20'!$E$6:$E$16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'1.2.3.3 G20'!$F$6:$F$16</c:f>
              <c:numCache>
                <c:formatCode>#,##0.0</c:formatCode>
                <c:ptCount val="11"/>
                <c:pt idx="0">
                  <c:v>33.181793651307622</c:v>
                </c:pt>
                <c:pt idx="1">
                  <c:v>33.477658806779395</c:v>
                </c:pt>
                <c:pt idx="2">
                  <c:v>33.829837655914027</c:v>
                </c:pt>
                <c:pt idx="3">
                  <c:v>33.884090760763158</c:v>
                </c:pt>
                <c:pt idx="4">
                  <c:v>34.166054052173003</c:v>
                </c:pt>
                <c:pt idx="5">
                  <c:v>34.532342875496155</c:v>
                </c:pt>
                <c:pt idx="6">
                  <c:v>34.732797221376224</c:v>
                </c:pt>
                <c:pt idx="7">
                  <c:v>34.81379073829963</c:v>
                </c:pt>
                <c:pt idx="8">
                  <c:v>35.920974070283179</c:v>
                </c:pt>
                <c:pt idx="9">
                  <c:v>35.125065388433981</c:v>
                </c:pt>
                <c:pt idx="10">
                  <c:v>35.113924212165102</c:v>
                </c:pt>
              </c:numCache>
            </c:numRef>
          </c:val>
          <c:smooth val="0"/>
          <c:extLst>
            <c:ext xmlns:c16="http://schemas.microsoft.com/office/drawing/2014/chart" uri="{C3380CC4-5D6E-409C-BE32-E72D297353CC}">
              <c16:uniqueId val="{00000000-1B36-458D-AC08-004C89386F82}"/>
            </c:ext>
          </c:extLst>
        </c:ser>
        <c:ser>
          <c:idx val="1"/>
          <c:order val="1"/>
          <c:tx>
            <c:strRef>
              <c:f>'1.2.3.3 G20'!$G$5</c:f>
              <c:strCache>
                <c:ptCount val="1"/>
                <c:pt idx="0">
                  <c:v>Extremadura</c:v>
                </c:pt>
              </c:strCache>
            </c:strRef>
          </c:tx>
          <c:spPr>
            <a:ln w="28575" cap="rnd">
              <a:solidFill>
                <a:srgbClr val="83082A"/>
              </a:solidFill>
              <a:round/>
            </a:ln>
            <a:effectLst/>
          </c:spPr>
          <c:marker>
            <c:symbol val="circle"/>
            <c:size val="5"/>
            <c:spPr>
              <a:solidFill>
                <a:srgbClr val="83082A"/>
              </a:solidFill>
              <a:ln w="9525">
                <a:solidFill>
                  <a:srgbClr val="83082A"/>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'1.2.3.3 G20'!$E$6:$E$16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'1.2.3.3 G20'!$G$6:$G$16</c:f>
              <c:numCache>
                <c:formatCode>#,##0.0</c:formatCode>
                <c:ptCount val="11"/>
                <c:pt idx="0">
                  <c:v>37.823453844742154</c:v>
                </c:pt>
                <c:pt idx="1">
                  <c:v>37.175474129994477</c:v>
                </c:pt>
                <c:pt idx="2">
                  <c:v>37.98205863312679</c:v>
                </c:pt>
                <c:pt idx="3">
                  <c:v>37.939044787214272</c:v>
                </c:pt>
                <c:pt idx="4">
                  <c:v>38.067704933320897</c:v>
                </c:pt>
                <c:pt idx="5">
                  <c:v>38.403006106153128</c:v>
                </c:pt>
                <c:pt idx="6">
                  <c:v>38</c:v>
                </c:pt>
                <c:pt idx="7">
                  <c:v>37.799999999999997</c:v>
                </c:pt>
                <c:pt idx="8">
                  <c:v>38.948877209746783</c:v>
                </c:pt>
                <c:pt idx="9">
                  <c:v>38.392857142857146</c:v>
                </c:pt>
                <c:pt idx="10">
                  <c:v>38.151681603546301</c:v>
                </c:pt>
              </c:numCache>
            </c:numRef>
          </c:val>
          <c:smooth val="0"/>
          <c:extLst>
            <c:ext xmlns:c16="http://schemas.microsoft.com/office/drawing/2014/chart" uri="{C3380CC4-5D6E-409C-BE32-E72D297353CC}">
              <c16:uniqueId val="{00000001-1B36-458D-AC08-004C89386F82}"/>
            </c:ext>
          </c:extLst>
        </c:ser>
        <c:dLbls>
          <c:showLegendKey val="0"/>
          <c:showVal val="0"/>
          <c:showCatName val="0"/>
          <c:showSerName val="0"/>
          <c:showPercent val="0"/>
          <c:showBubbleSize val="0"/>
        </c:dLbls>
        <c:marker val="1"/>
        <c:smooth val="0"/>
        <c:axId val="445938912"/>
        <c:axId val="778977728"/>
      </c:lineChart>
      <c:catAx>
        <c:axId val="445938912"/>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778977728"/>
        <c:crosses val="autoZero"/>
        <c:auto val="1"/>
        <c:lblAlgn val="ctr"/>
        <c:lblOffset val="100"/>
        <c:noMultiLvlLbl val="0"/>
      </c:catAx>
      <c:valAx>
        <c:axId val="778977728"/>
        <c:scaling>
          <c:orientation val="minMax"/>
          <c:max val="5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445938912"/>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Century Gothic" panose="020B0502020202020204" pitchFamily="34" charset="0"/>
                <a:ea typeface="+mn-ea"/>
                <a:cs typeface="+mn-cs"/>
              </a:defRPr>
            </a:pPr>
            <a:r>
              <a:rPr lang="es-ES" sz="1100"/>
              <a:t>PANEL</a:t>
            </a:r>
            <a:r>
              <a:rPr lang="es-ES" sz="1100" baseline="0"/>
              <a:t> A. Distribución por sexo</a:t>
            </a:r>
            <a:endParaRPr lang="es-ES" sz="1100"/>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15553468891101255"/>
          <c:y val="0.13156862218161297"/>
          <c:w val="0.79834365043992139"/>
          <c:h val="0.60733788775323772"/>
        </c:manualLayout>
      </c:layout>
      <c:barChart>
        <c:barDir val="col"/>
        <c:grouping val="stacked"/>
        <c:varyColors val="0"/>
        <c:ser>
          <c:idx val="1"/>
          <c:order val="0"/>
          <c:tx>
            <c:strRef>
              <c:f>'2.1.1 G23'!$E$6</c:f>
              <c:strCache>
                <c:ptCount val="1"/>
                <c:pt idx="0">
                  <c:v>Hombres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'2.1.1 G23'!$F$5:$K$5</c:f>
              <c:strCache>
                <c:ptCount val="6"/>
                <c:pt idx="0">
                  <c:v>2016</c:v>
                </c:pt>
                <c:pt idx="1">
                  <c:v>2017</c:v>
                </c:pt>
                <c:pt idx="2">
                  <c:v>2018</c:v>
                </c:pt>
                <c:pt idx="3">
                  <c:v>2019</c:v>
                </c:pt>
                <c:pt idx="4">
                  <c:v>Total</c:v>
                </c:pt>
                <c:pt idx="5">
                  <c:v>Demandantes</c:v>
                </c:pt>
              </c:strCache>
            </c:strRef>
          </c:cat>
          <c:val>
            <c:numRef>
              <c:f>'2.1.1 G23'!$F$6:$K$6</c:f>
              <c:numCache>
                <c:formatCode>#,##0.0</c:formatCode>
                <c:ptCount val="6"/>
                <c:pt idx="0">
                  <c:v>60.237235688499226</c:v>
                </c:pt>
                <c:pt idx="1">
                  <c:v>57.275541795665632</c:v>
                </c:pt>
                <c:pt idx="2">
                  <c:v>58.180839612486544</c:v>
                </c:pt>
                <c:pt idx="3">
                  <c:v>58.054054054054049</c:v>
                </c:pt>
                <c:pt idx="4">
                  <c:v>58.496282015973563</c:v>
                </c:pt>
                <c:pt idx="5">
                  <c:v>46.183284075675893</c:v>
                </c:pt>
              </c:numCache>
            </c:numRef>
          </c:val>
          <c:extLst>
            <c:ext xmlns:c16="http://schemas.microsoft.com/office/drawing/2014/chart" uri="{C3380CC4-5D6E-409C-BE32-E72D297353CC}">
              <c16:uniqueId val="{00000000-2584-0E4E-9C4B-E56856E3BEB4}"/>
            </c:ext>
          </c:extLst>
        </c:ser>
        <c:ser>
          <c:idx val="0"/>
          <c:order val="1"/>
          <c:tx>
            <c:strRef>
              <c:f>'2.1.1 G23'!$E$7</c:f>
              <c:strCache>
                <c:ptCount val="1"/>
                <c:pt idx="0">
                  <c:v>Mujeres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'2.1.1 G23'!$F$5:$K$5</c:f>
              <c:strCache>
                <c:ptCount val="6"/>
                <c:pt idx="0">
                  <c:v>2016</c:v>
                </c:pt>
                <c:pt idx="1">
                  <c:v>2017</c:v>
                </c:pt>
                <c:pt idx="2">
                  <c:v>2018</c:v>
                </c:pt>
                <c:pt idx="3">
                  <c:v>2019</c:v>
                </c:pt>
                <c:pt idx="4">
                  <c:v>Total</c:v>
                </c:pt>
                <c:pt idx="5">
                  <c:v>Demandantes</c:v>
                </c:pt>
              </c:strCache>
            </c:strRef>
          </c:cat>
          <c:val>
            <c:numRef>
              <c:f>'2.1.1 G23'!$F$7:$K$7</c:f>
              <c:numCache>
                <c:formatCode>#,##0.0</c:formatCode>
                <c:ptCount val="6"/>
                <c:pt idx="0">
                  <c:v>39.762764311500774</c:v>
                </c:pt>
                <c:pt idx="1">
                  <c:v>42.724458204334361</c:v>
                </c:pt>
                <c:pt idx="2">
                  <c:v>41.819160387513456</c:v>
                </c:pt>
                <c:pt idx="3">
                  <c:v>41.945945945945944</c:v>
                </c:pt>
                <c:pt idx="4">
                  <c:v>41.503717984026437</c:v>
                </c:pt>
                <c:pt idx="5">
                  <c:v>53.816715924324107</c:v>
                </c:pt>
              </c:numCache>
            </c:numRef>
          </c:val>
          <c:extLst>
            <c:ext xmlns:c16="http://schemas.microsoft.com/office/drawing/2014/chart" uri="{C3380CC4-5D6E-409C-BE32-E72D297353CC}">
              <c16:uniqueId val="{00000001-2584-0E4E-9C4B-E56856E3BEB4}"/>
            </c:ext>
          </c:extLst>
        </c:ser>
        <c:dLbls>
          <c:showLegendKey val="0"/>
          <c:showVal val="0"/>
          <c:showCatName val="0"/>
          <c:showSerName val="0"/>
          <c:showPercent val="0"/>
          <c:showBubbleSize val="0"/>
        </c:dLbls>
        <c:gapWidth val="50"/>
        <c:overlap val="100"/>
        <c:axId val="329938191"/>
        <c:axId val="329938607"/>
      </c:barChart>
      <c:catAx>
        <c:axId val="32993819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majorUnit val="20"/>
      </c:valAx>
      <c:spPr>
        <a:noFill/>
        <a:ln>
          <a:noFill/>
        </a:ln>
        <a:effectLst/>
      </c:spPr>
    </c:plotArea>
    <c:legend>
      <c:legendPos val="b"/>
      <c:layout>
        <c:manualLayout>
          <c:xMode val="edge"/>
          <c:yMode val="edge"/>
          <c:x val="0.29552386140411696"/>
          <c:y val="0.91551172488217969"/>
          <c:w val="0.31141455737573032"/>
          <c:h val="7.009340113139808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userShapes r:id="rId4"/>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Century Gothic" panose="020B0502020202020204" pitchFamily="34" charset="0"/>
                <a:ea typeface="+mn-ea"/>
                <a:cs typeface="+mn-cs"/>
              </a:defRPr>
            </a:pPr>
            <a:r>
              <a:rPr lang="es-ES" sz="1100"/>
              <a:t>PANEL</a:t>
            </a:r>
            <a:r>
              <a:rPr lang="es-ES" sz="1100" baseline="0"/>
              <a:t> B. Disribución por edad</a:t>
            </a:r>
            <a:endParaRPr lang="es-ES" sz="1100"/>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15878203972676821"/>
          <c:y val="0.13491018700787402"/>
          <c:w val="0.79834365043992139"/>
          <c:h val="0.53750915074365124"/>
        </c:manualLayout>
      </c:layout>
      <c:barChart>
        <c:barDir val="col"/>
        <c:grouping val="stacked"/>
        <c:varyColors val="0"/>
        <c:ser>
          <c:idx val="1"/>
          <c:order val="0"/>
          <c:tx>
            <c:strRef>
              <c:f>'2.1.1 G23'!$E$8</c:f>
              <c:strCache>
                <c:ptCount val="1"/>
                <c:pt idx="0">
                  <c:v>Menos de 30 años</c:v>
                </c:pt>
              </c:strCache>
            </c:strRef>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'2.1.1 G23'!$F$5:$K$5</c:f>
              <c:strCache>
                <c:ptCount val="6"/>
                <c:pt idx="0">
                  <c:v>2016</c:v>
                </c:pt>
                <c:pt idx="1">
                  <c:v>2017</c:v>
                </c:pt>
                <c:pt idx="2">
                  <c:v>2018</c:v>
                </c:pt>
                <c:pt idx="3">
                  <c:v>2019</c:v>
                </c:pt>
                <c:pt idx="4">
                  <c:v>Total</c:v>
                </c:pt>
                <c:pt idx="5">
                  <c:v>Demandantes</c:v>
                </c:pt>
              </c:strCache>
            </c:strRef>
          </c:cat>
          <c:val>
            <c:numRef>
              <c:f>'2.1.1 G23'!$F$8:$K$8</c:f>
              <c:numCache>
                <c:formatCode>#,##0.0</c:formatCode>
                <c:ptCount val="6"/>
                <c:pt idx="0">
                  <c:v>34.966477565755547</c:v>
                </c:pt>
                <c:pt idx="1">
                  <c:v>36.346749226006189</c:v>
                </c:pt>
                <c:pt idx="2">
                  <c:v>31.862217438105489</c:v>
                </c:pt>
                <c:pt idx="3">
                  <c:v>32.162162162162161</c:v>
                </c:pt>
                <c:pt idx="4">
                  <c:v>33.764803084549712</c:v>
                </c:pt>
                <c:pt idx="5">
                  <c:v>24.538291655013452</c:v>
                </c:pt>
              </c:numCache>
            </c:numRef>
          </c:val>
          <c:extLst>
            <c:ext xmlns:c16="http://schemas.microsoft.com/office/drawing/2014/chart" uri="{C3380CC4-5D6E-409C-BE32-E72D297353CC}">
              <c16:uniqueId val="{00000000-73C3-5244-9857-2BC9305D1C82}"/>
            </c:ext>
          </c:extLst>
        </c:ser>
        <c:ser>
          <c:idx val="0"/>
          <c:order val="1"/>
          <c:tx>
            <c:strRef>
              <c:f>'2.1.1 G23'!$E$9</c:f>
              <c:strCache>
                <c:ptCount val="1"/>
                <c:pt idx="0">
                  <c:v>Entre 30 y 51 años</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'2.1.1 G23'!$F$5:$K$5</c:f>
              <c:strCache>
                <c:ptCount val="6"/>
                <c:pt idx="0">
                  <c:v>2016</c:v>
                </c:pt>
                <c:pt idx="1">
                  <c:v>2017</c:v>
                </c:pt>
                <c:pt idx="2">
                  <c:v>2018</c:v>
                </c:pt>
                <c:pt idx="3">
                  <c:v>2019</c:v>
                </c:pt>
                <c:pt idx="4">
                  <c:v>Total</c:v>
                </c:pt>
                <c:pt idx="5">
                  <c:v>Demandantes</c:v>
                </c:pt>
              </c:strCache>
            </c:strRef>
          </c:cat>
          <c:val>
            <c:numRef>
              <c:f>'2.1.1 G23'!$F$9:$K$9</c:f>
              <c:numCache>
                <c:formatCode>#,##0.0</c:formatCode>
                <c:ptCount val="6"/>
                <c:pt idx="0">
                  <c:v>56.988138215575034</c:v>
                </c:pt>
                <c:pt idx="1">
                  <c:v>55.78947368421052</c:v>
                </c:pt>
                <c:pt idx="2">
                  <c:v>58.019375672766415</c:v>
                </c:pt>
                <c:pt idx="3">
                  <c:v>58.756756756756758</c:v>
                </c:pt>
                <c:pt idx="4">
                  <c:v>57.435968052877996</c:v>
                </c:pt>
                <c:pt idx="5">
                  <c:v>48.727556788044197</c:v>
                </c:pt>
              </c:numCache>
            </c:numRef>
          </c:val>
          <c:extLst>
            <c:ext xmlns:c16="http://schemas.microsoft.com/office/drawing/2014/chart" uri="{C3380CC4-5D6E-409C-BE32-E72D297353CC}">
              <c16:uniqueId val="{00000001-73C3-5244-9857-2BC9305D1C82}"/>
            </c:ext>
          </c:extLst>
        </c:ser>
        <c:ser>
          <c:idx val="2"/>
          <c:order val="2"/>
          <c:tx>
            <c:strRef>
              <c:f>'2.1.1 G23'!$E$10</c:f>
              <c:strCache>
                <c:ptCount val="1"/>
                <c:pt idx="0">
                  <c:v>52 o más años</c:v>
                </c:pt>
              </c:strCache>
            </c:strRef>
          </c:tx>
          <c:spPr>
            <a:solidFill>
              <a:srgbClr val="D4627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'2.1.1 G23'!$F$5:$K$5</c:f>
              <c:strCache>
                <c:ptCount val="6"/>
                <c:pt idx="0">
                  <c:v>2016</c:v>
                </c:pt>
                <c:pt idx="1">
                  <c:v>2017</c:v>
                </c:pt>
                <c:pt idx="2">
                  <c:v>2018</c:v>
                </c:pt>
                <c:pt idx="3">
                  <c:v>2019</c:v>
                </c:pt>
                <c:pt idx="4">
                  <c:v>Total</c:v>
                </c:pt>
                <c:pt idx="5">
                  <c:v>Demandantes</c:v>
                </c:pt>
              </c:strCache>
            </c:strRef>
          </c:cat>
          <c:val>
            <c:numRef>
              <c:f>'2.1.1 G23'!$F$10:$K$10</c:f>
              <c:numCache>
                <c:formatCode>#,##0.0</c:formatCode>
                <c:ptCount val="6"/>
                <c:pt idx="0">
                  <c:v>8.0453842186694171</c:v>
                </c:pt>
                <c:pt idx="1">
                  <c:v>7.8637770897832819</c:v>
                </c:pt>
                <c:pt idx="2">
                  <c:v>10.118406889128096</c:v>
                </c:pt>
                <c:pt idx="3">
                  <c:v>9.0810810810810807</c:v>
                </c:pt>
                <c:pt idx="4">
                  <c:v>8.7992288625722956</c:v>
                </c:pt>
                <c:pt idx="5">
                  <c:v>26.734151556942347</c:v>
                </c:pt>
              </c:numCache>
            </c:numRef>
          </c:val>
          <c:extLst>
            <c:ext xmlns:c16="http://schemas.microsoft.com/office/drawing/2014/chart" uri="{C3380CC4-5D6E-409C-BE32-E72D297353CC}">
              <c16:uniqueId val="{00000002-73C3-5244-9857-2BC9305D1C82}"/>
            </c:ext>
          </c:extLst>
        </c:ser>
        <c:dLbls>
          <c:showLegendKey val="0"/>
          <c:showVal val="0"/>
          <c:showCatName val="0"/>
          <c:showSerName val="0"/>
          <c:showPercent val="0"/>
          <c:showBubbleSize val="0"/>
        </c:dLbls>
        <c:gapWidth val="50"/>
        <c:overlap val="100"/>
        <c:axId val="329938191"/>
        <c:axId val="329938607"/>
      </c:barChart>
      <c:catAx>
        <c:axId val="32993819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majorUnit val="20"/>
      </c:valAx>
      <c:spPr>
        <a:noFill/>
        <a:ln>
          <a:noFill/>
        </a:ln>
        <a:effectLst/>
      </c:spPr>
    </c:plotArea>
    <c:legend>
      <c:legendPos val="b"/>
      <c:layout>
        <c:manualLayout>
          <c:xMode val="edge"/>
          <c:yMode val="edge"/>
          <c:x val="0.10000012784568514"/>
          <c:y val="0.91030306758530188"/>
          <c:w val="0.86108875942382501"/>
          <c:h val="8.038836942257217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userShapes r:id="rId4"/>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Century Gothic" panose="020B0502020202020204" pitchFamily="34" charset="0"/>
                <a:ea typeface="+mn-ea"/>
                <a:cs typeface="+mn-cs"/>
              </a:defRPr>
            </a:pPr>
            <a:r>
              <a:rPr lang="es-ES" sz="1100"/>
              <a:t>PANEL</a:t>
            </a:r>
            <a:r>
              <a:rPr lang="es-ES" sz="1100" baseline="0"/>
              <a:t> C. Distribución por  nivel educativo</a:t>
            </a:r>
            <a:endParaRPr lang="es-ES" sz="1100"/>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15553471846553532"/>
          <c:y val="0.1594558744673045"/>
          <c:w val="0.79834365043992139"/>
          <c:h val="0.56854351258614566"/>
        </c:manualLayout>
      </c:layout>
      <c:barChart>
        <c:barDir val="col"/>
        <c:grouping val="stacked"/>
        <c:varyColors val="0"/>
        <c:ser>
          <c:idx val="1"/>
          <c:order val="0"/>
          <c:tx>
            <c:strRef>
              <c:f>'2.1.1 G23'!$E$11</c:f>
              <c:strCache>
                <c:ptCount val="1"/>
                <c:pt idx="0">
                  <c:v>Bajo</c:v>
                </c:pt>
              </c:strCache>
            </c:strRef>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'2.1.1 G23'!$F$5:$K$5</c:f>
              <c:strCache>
                <c:ptCount val="6"/>
                <c:pt idx="0">
                  <c:v>2016</c:v>
                </c:pt>
                <c:pt idx="1">
                  <c:v>2017</c:v>
                </c:pt>
                <c:pt idx="2">
                  <c:v>2018</c:v>
                </c:pt>
                <c:pt idx="3">
                  <c:v>2019</c:v>
                </c:pt>
                <c:pt idx="4">
                  <c:v>Total</c:v>
                </c:pt>
                <c:pt idx="5">
                  <c:v>Demandantes</c:v>
                </c:pt>
              </c:strCache>
            </c:strRef>
          </c:cat>
          <c:val>
            <c:numRef>
              <c:f>'2.1.1 G23'!$F$11:$K$11</c:f>
              <c:numCache>
                <c:formatCode>#,##0.0</c:formatCode>
                <c:ptCount val="6"/>
                <c:pt idx="0">
                  <c:v>58.741619391438881</c:v>
                </c:pt>
                <c:pt idx="1">
                  <c:v>59.071207430340557</c:v>
                </c:pt>
                <c:pt idx="2">
                  <c:v>58.019375672766415</c:v>
                </c:pt>
                <c:pt idx="3">
                  <c:v>56.378378378378379</c:v>
                </c:pt>
                <c:pt idx="4">
                  <c:v>58.028091434866425</c:v>
                </c:pt>
                <c:pt idx="5">
                  <c:v>70.928747213092052</c:v>
                </c:pt>
              </c:numCache>
            </c:numRef>
          </c:val>
          <c:extLst>
            <c:ext xmlns:c16="http://schemas.microsoft.com/office/drawing/2014/chart" uri="{C3380CC4-5D6E-409C-BE32-E72D297353CC}">
              <c16:uniqueId val="{00000000-1432-DC49-8598-13F1FAF4BBAC}"/>
            </c:ext>
          </c:extLst>
        </c:ser>
        <c:ser>
          <c:idx val="0"/>
          <c:order val="1"/>
          <c:tx>
            <c:strRef>
              <c:f>'2.1.1 G23'!$E$12</c:f>
              <c:strCache>
                <c:ptCount val="1"/>
                <c:pt idx="0">
                  <c:v>Medio</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'2.1.1 G23'!$F$5:$K$5</c:f>
              <c:strCache>
                <c:ptCount val="6"/>
                <c:pt idx="0">
                  <c:v>2016</c:v>
                </c:pt>
                <c:pt idx="1">
                  <c:v>2017</c:v>
                </c:pt>
                <c:pt idx="2">
                  <c:v>2018</c:v>
                </c:pt>
                <c:pt idx="3">
                  <c:v>2019</c:v>
                </c:pt>
                <c:pt idx="4">
                  <c:v>Total</c:v>
                </c:pt>
                <c:pt idx="5">
                  <c:v>Demandantes</c:v>
                </c:pt>
              </c:strCache>
            </c:strRef>
          </c:cat>
          <c:val>
            <c:numRef>
              <c:f>'2.1.1 G23'!$F$12:$K$12</c:f>
              <c:numCache>
                <c:formatCode>#,##0.0</c:formatCode>
                <c:ptCount val="6"/>
                <c:pt idx="0">
                  <c:v>16.400206291903043</c:v>
                </c:pt>
                <c:pt idx="1">
                  <c:v>17.461300309597526</c:v>
                </c:pt>
                <c:pt idx="2">
                  <c:v>17.491926803013992</c:v>
                </c:pt>
                <c:pt idx="3">
                  <c:v>18.432432432432432</c:v>
                </c:pt>
                <c:pt idx="4">
                  <c:v>17.433213990636187</c:v>
                </c:pt>
                <c:pt idx="5">
                  <c:v>13.130270795834829</c:v>
                </c:pt>
              </c:numCache>
            </c:numRef>
          </c:val>
          <c:extLst>
            <c:ext xmlns:c16="http://schemas.microsoft.com/office/drawing/2014/chart" uri="{C3380CC4-5D6E-409C-BE32-E72D297353CC}">
              <c16:uniqueId val="{00000001-1432-DC49-8598-13F1FAF4BBAC}"/>
            </c:ext>
          </c:extLst>
        </c:ser>
        <c:ser>
          <c:idx val="2"/>
          <c:order val="2"/>
          <c:tx>
            <c:strRef>
              <c:f>'2.1.1 G23'!$E$13</c:f>
              <c:strCache>
                <c:ptCount val="1"/>
                <c:pt idx="0">
                  <c:v>Alto</c:v>
                </c:pt>
              </c:strCache>
            </c:strRef>
          </c:tx>
          <c:spPr>
            <a:solidFill>
              <a:srgbClr val="D4627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'2.1.1 G23'!$F$5:$K$5</c:f>
              <c:strCache>
                <c:ptCount val="6"/>
                <c:pt idx="0">
                  <c:v>2016</c:v>
                </c:pt>
                <c:pt idx="1">
                  <c:v>2017</c:v>
                </c:pt>
                <c:pt idx="2">
                  <c:v>2018</c:v>
                </c:pt>
                <c:pt idx="3">
                  <c:v>2019</c:v>
                </c:pt>
                <c:pt idx="4">
                  <c:v>Total</c:v>
                </c:pt>
                <c:pt idx="5">
                  <c:v>Demandantes</c:v>
                </c:pt>
              </c:strCache>
            </c:strRef>
          </c:cat>
          <c:val>
            <c:numRef>
              <c:f>'2.1.1 G23'!$F$13:$K$13</c:f>
              <c:numCache>
                <c:formatCode>#,##0.0</c:formatCode>
                <c:ptCount val="6"/>
                <c:pt idx="0">
                  <c:v>24.858174316658072</c:v>
                </c:pt>
                <c:pt idx="1">
                  <c:v>23.46749226006192</c:v>
                </c:pt>
                <c:pt idx="2">
                  <c:v>24.488697524219592</c:v>
                </c:pt>
                <c:pt idx="3">
                  <c:v>25.189189189189186</c:v>
                </c:pt>
                <c:pt idx="4">
                  <c:v>24.538694574497384</c:v>
                </c:pt>
                <c:pt idx="5">
                  <c:v>15.940981991073128</c:v>
                </c:pt>
              </c:numCache>
            </c:numRef>
          </c:val>
          <c:extLst>
            <c:ext xmlns:c16="http://schemas.microsoft.com/office/drawing/2014/chart" uri="{C3380CC4-5D6E-409C-BE32-E72D297353CC}">
              <c16:uniqueId val="{00000002-1432-DC49-8598-13F1FAF4BBAC}"/>
            </c:ext>
          </c:extLst>
        </c:ser>
        <c:dLbls>
          <c:dLblPos val="ctr"/>
          <c:showLegendKey val="0"/>
          <c:showVal val="1"/>
          <c:showCatName val="0"/>
          <c:showSerName val="0"/>
          <c:showPercent val="0"/>
          <c:showBubbleSize val="0"/>
        </c:dLbls>
        <c:gapWidth val="50"/>
        <c:overlap val="100"/>
        <c:axId val="329938191"/>
        <c:axId val="329938607"/>
        <c:extLst/>
      </c:barChart>
      <c:catAx>
        <c:axId val="32993819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majorUnit val="20"/>
      </c:valAx>
      <c:spPr>
        <a:noFill/>
        <a:ln>
          <a:noFill/>
        </a:ln>
        <a:effectLst/>
      </c:spPr>
    </c:plotArea>
    <c:legend>
      <c:legendPos val="b"/>
      <c:layout>
        <c:manualLayout>
          <c:xMode val="edge"/>
          <c:yMode val="edge"/>
          <c:x val="0.21984737919967531"/>
          <c:y val="0.86422975974157079"/>
          <c:w val="0.33893156157930487"/>
          <c:h val="7.9030040599763735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userShapes r:id="rId4"/>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Century Gothic" panose="020B0502020202020204" pitchFamily="34" charset="0"/>
                <a:ea typeface="+mn-ea"/>
                <a:cs typeface="+mn-cs"/>
              </a:defRPr>
            </a:pPr>
            <a:r>
              <a:rPr lang="es-ES" sz="1100"/>
              <a:t>PANEL D. Distribución por parado de larga duración </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15553471846553532"/>
          <c:y val="0.20662568711929877"/>
          <c:w val="0.79834365043992139"/>
          <c:h val="0.52137386718169676"/>
        </c:manualLayout>
      </c:layout>
      <c:barChart>
        <c:barDir val="col"/>
        <c:grouping val="stacked"/>
        <c:varyColors val="0"/>
        <c:ser>
          <c:idx val="1"/>
          <c:order val="0"/>
          <c:tx>
            <c:strRef>
              <c:f>'2.1.1 G23'!$E$14</c:f>
              <c:strCache>
                <c:ptCount val="1"/>
                <c:pt idx="0">
                  <c:v>PLD </c:v>
                </c:pt>
              </c:strCache>
            </c:strRef>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'2.1.1 G23'!$F$5:$K$5</c:f>
              <c:strCache>
                <c:ptCount val="6"/>
                <c:pt idx="0">
                  <c:v>2016</c:v>
                </c:pt>
                <c:pt idx="1">
                  <c:v>2017</c:v>
                </c:pt>
                <c:pt idx="2">
                  <c:v>2018</c:v>
                </c:pt>
                <c:pt idx="3">
                  <c:v>2019</c:v>
                </c:pt>
                <c:pt idx="4">
                  <c:v>Total</c:v>
                </c:pt>
                <c:pt idx="5">
                  <c:v>Demandantes</c:v>
                </c:pt>
              </c:strCache>
            </c:strRef>
          </c:cat>
          <c:val>
            <c:numRef>
              <c:f>'2.1.1 G23'!$F$14:$K$14</c:f>
              <c:numCache>
                <c:formatCode>#,##0.0</c:formatCode>
                <c:ptCount val="6"/>
                <c:pt idx="0">
                  <c:v>25.5</c:v>
                </c:pt>
                <c:pt idx="1">
                  <c:v>23</c:v>
                </c:pt>
                <c:pt idx="2">
                  <c:v>20.2</c:v>
                </c:pt>
                <c:pt idx="3">
                  <c:v>21.2</c:v>
                </c:pt>
                <c:pt idx="4">
                  <c:v>22.5</c:v>
                </c:pt>
                <c:pt idx="5">
                  <c:v>27.6</c:v>
                </c:pt>
              </c:numCache>
            </c:numRef>
          </c:val>
          <c:extLst>
            <c:ext xmlns:c16="http://schemas.microsoft.com/office/drawing/2014/chart" uri="{C3380CC4-5D6E-409C-BE32-E72D297353CC}">
              <c16:uniqueId val="{00000000-A741-1F41-9182-100531FA6BB9}"/>
            </c:ext>
          </c:extLst>
        </c:ser>
        <c:dLbls>
          <c:dLblPos val="ctr"/>
          <c:showLegendKey val="0"/>
          <c:showVal val="1"/>
          <c:showCatName val="0"/>
          <c:showSerName val="0"/>
          <c:showPercent val="0"/>
          <c:showBubbleSize val="0"/>
        </c:dLbls>
        <c:gapWidth val="50"/>
        <c:overlap val="100"/>
        <c:axId val="329938191"/>
        <c:axId val="329938607"/>
        <c:extLst/>
      </c:barChart>
      <c:catAx>
        <c:axId val="32993819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max val="30"/>
          <c:min val="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majorUnit val="5"/>
      </c:valAx>
      <c:spPr>
        <a:noFill/>
        <a:ln>
          <a:noFill/>
        </a:ln>
        <a:effectLst/>
      </c:spPr>
    </c:plotArea>
    <c:legend>
      <c:legendPos val="b"/>
      <c:layout>
        <c:manualLayout>
          <c:xMode val="edge"/>
          <c:yMode val="edge"/>
          <c:x val="0.21984737919967531"/>
          <c:y val="0.86422975974157079"/>
          <c:w val="0.33893156157930487"/>
          <c:h val="7.9030040599763735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userShapes r:id="rId4"/>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53503438652446"/>
          <c:y val="0.19121439972328819"/>
          <c:w val="0.62413877704501741"/>
          <c:h val="0.54666192272950942"/>
        </c:manualLayout>
      </c:layout>
      <c:barChart>
        <c:barDir val="col"/>
        <c:grouping val="stacked"/>
        <c:varyColors val="0"/>
        <c:ser>
          <c:idx val="0"/>
          <c:order val="0"/>
          <c:tx>
            <c:strRef>
              <c:f>'2.1.1 G24'!$G$5</c:f>
              <c:strCache>
                <c:ptCount val="1"/>
                <c:pt idx="0">
                  <c:v>Obligaciones reconocidas</c:v>
                </c:pt>
              </c:strCache>
            </c:strRef>
          </c:tx>
          <c:spPr>
            <a:pattFill prst="wdDnDiag">
              <a:fgClr>
                <a:srgbClr val="D46271"/>
              </a:fgClr>
              <a:bgClr>
                <a:sysClr val="window" lastClr="FFFFFF"/>
              </a:bgClr>
            </a:pattFill>
            <a:ln>
              <a:noFill/>
            </a:ln>
            <a:effectLst/>
          </c:spPr>
          <c:invertIfNegative val="0"/>
          <c:cat>
            <c:numRef>
              <c:f>'2.1.1 G24'!$E$6:$E$9</c:f>
              <c:numCache>
                <c:formatCode>General</c:formatCode>
                <c:ptCount val="4"/>
                <c:pt idx="0">
                  <c:v>2016</c:v>
                </c:pt>
                <c:pt idx="1">
                  <c:v>2017</c:v>
                </c:pt>
                <c:pt idx="2">
                  <c:v>2018</c:v>
                </c:pt>
                <c:pt idx="3">
                  <c:v>2019</c:v>
                </c:pt>
              </c:numCache>
            </c:numRef>
          </c:cat>
          <c:val>
            <c:numRef>
              <c:f>'2.1.1 G24'!$G$6:$G$9</c:f>
              <c:numCache>
                <c:formatCode>#,##0.0</c:formatCode>
                <c:ptCount val="4"/>
                <c:pt idx="0">
                  <c:v>20.674948649999997</c:v>
                </c:pt>
                <c:pt idx="1">
                  <c:v>17.380447399999998</c:v>
                </c:pt>
                <c:pt idx="2">
                  <c:v>22.195389800000001</c:v>
                </c:pt>
                <c:pt idx="3">
                  <c:v>20.289463999999999</c:v>
                </c:pt>
              </c:numCache>
            </c:numRef>
          </c:val>
          <c:extLst>
            <c:ext xmlns:c16="http://schemas.microsoft.com/office/drawing/2014/chart" uri="{C3380CC4-5D6E-409C-BE32-E72D297353CC}">
              <c16:uniqueId val="{00000000-A3B0-8842-ABBF-1219020884A1}"/>
            </c:ext>
          </c:extLst>
        </c:ser>
        <c:ser>
          <c:idx val="1"/>
          <c:order val="1"/>
          <c:tx>
            <c:strRef>
              <c:f>'2.1.1 G24'!$H$5</c:f>
              <c:strCache>
                <c:ptCount val="1"/>
                <c:pt idx="0">
                  <c:v>Crédito definitivo pendiente de ejecutar</c:v>
                </c:pt>
              </c:strCache>
            </c:strRef>
          </c:tx>
          <c:spPr>
            <a:solidFill>
              <a:schemeClr val="accent2"/>
            </a:solidFill>
            <a:ln>
              <a:noFill/>
            </a:ln>
            <a:effectLst/>
          </c:spPr>
          <c:invertIfNegative val="0"/>
          <c:cat>
            <c:numRef>
              <c:f>'2.1.1 G24'!$E$6:$E$9</c:f>
              <c:numCache>
                <c:formatCode>General</c:formatCode>
                <c:ptCount val="4"/>
                <c:pt idx="0">
                  <c:v>2016</c:v>
                </c:pt>
                <c:pt idx="1">
                  <c:v>2017</c:v>
                </c:pt>
                <c:pt idx="2">
                  <c:v>2018</c:v>
                </c:pt>
                <c:pt idx="3">
                  <c:v>2019</c:v>
                </c:pt>
              </c:numCache>
            </c:numRef>
          </c:cat>
          <c:val>
            <c:numRef>
              <c:f>'2.1.1 G24'!$H$6:$H$9</c:f>
              <c:numCache>
                <c:formatCode>#,##0.0</c:formatCode>
                <c:ptCount val="4"/>
                <c:pt idx="0">
                  <c:v>1.1250513500000032</c:v>
                </c:pt>
                <c:pt idx="1">
                  <c:v>0.61955260000000223</c:v>
                </c:pt>
                <c:pt idx="2">
                  <c:v>1.3046101999999991</c:v>
                </c:pt>
                <c:pt idx="3">
                  <c:v>1.0536000000001877E-2</c:v>
                </c:pt>
              </c:numCache>
            </c:numRef>
          </c:val>
          <c:extLst>
            <c:ext xmlns:c16="http://schemas.microsoft.com/office/drawing/2014/chart" uri="{C3380CC4-5D6E-409C-BE32-E72D297353CC}">
              <c16:uniqueId val="{00000001-A3B0-8842-ABBF-1219020884A1}"/>
            </c:ext>
          </c:extLst>
        </c:ser>
        <c:dLbls>
          <c:showLegendKey val="0"/>
          <c:showVal val="0"/>
          <c:showCatName val="0"/>
          <c:showSerName val="0"/>
          <c:showPercent val="0"/>
          <c:showBubbleSize val="0"/>
        </c:dLbls>
        <c:gapWidth val="74"/>
        <c:overlap val="100"/>
        <c:axId val="317209823"/>
        <c:axId val="317206079"/>
      </c:barChart>
      <c:catAx>
        <c:axId val="31720982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17206079"/>
        <c:crosses val="autoZero"/>
        <c:auto val="1"/>
        <c:lblAlgn val="ctr"/>
        <c:lblOffset val="100"/>
        <c:noMultiLvlLbl val="0"/>
      </c:catAx>
      <c:valAx>
        <c:axId val="3172060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latin typeface="Century Gothic" panose="020B0502020202020204" pitchFamily="34" charset="0"/>
                  </a:rPr>
                  <a:t>Millones de €</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E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17209823"/>
        <c:crosses val="autoZero"/>
        <c:crossBetween val="between"/>
      </c:valAx>
      <c:spPr>
        <a:noFill/>
        <a:ln>
          <a:noFill/>
        </a:ln>
        <a:effectLst/>
      </c:spPr>
    </c:plotArea>
    <c:legend>
      <c:legendPos val="r"/>
      <c:layout>
        <c:manualLayout>
          <c:xMode val="edge"/>
          <c:yMode val="edge"/>
          <c:x val="0.7312435241369476"/>
          <c:y val="0.19265463469331823"/>
          <c:w val="0.24461160664776058"/>
          <c:h val="0.53076695135133634"/>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rgbClr val="83082A"/>
                </a:solidFill>
                <a:latin typeface="Century Gothic" panose="020B0502020202020204" pitchFamily="34" charset="0"/>
                <a:ea typeface="+mn-ea"/>
                <a:cs typeface="+mn-cs"/>
              </a:defRPr>
            </a:pPr>
            <a:r>
              <a:rPr lang="es-ES" sz="1100">
                <a:solidFill>
                  <a:srgbClr val="83082A"/>
                </a:solidFill>
              </a:rPr>
              <a:t>PANEL A. Tasas de inserción</a:t>
            </a:r>
            <a:r>
              <a:rPr lang="es-ES" sz="1100" baseline="0">
                <a:solidFill>
                  <a:srgbClr val="83082A"/>
                </a:solidFill>
              </a:rPr>
              <a:t> laboral a d</a:t>
            </a:r>
            <a:r>
              <a:rPr lang="es-ES" sz="1100">
                <a:solidFill>
                  <a:srgbClr val="83082A"/>
                </a:solidFill>
              </a:rPr>
              <a:t>iferentes</a:t>
            </a:r>
            <a:r>
              <a:rPr lang="es-ES" sz="1100" baseline="0">
                <a:solidFill>
                  <a:srgbClr val="83082A"/>
                </a:solidFill>
              </a:rPr>
              <a:t> plazos tras finalizar el programa</a:t>
            </a:r>
            <a:endParaRPr lang="es-ES" sz="1100">
              <a:solidFill>
                <a:srgbClr val="83082A"/>
              </a:solidFill>
            </a:endParaRPr>
          </a:p>
        </c:rich>
      </c:tx>
      <c:overlay val="0"/>
      <c:spPr>
        <a:noFill/>
        <a:ln>
          <a:noFill/>
        </a:ln>
        <a:effectLst/>
      </c:spPr>
      <c:txPr>
        <a:bodyPr rot="0" spcFirstLastPara="1" vertOverflow="ellipsis" vert="horz" wrap="square" anchor="ctr" anchorCtr="1"/>
        <a:lstStyle/>
        <a:p>
          <a:pPr>
            <a:defRPr sz="1100" b="0" i="0" u="none" strike="noStrike" kern="1200" spc="0" baseline="0">
              <a:solidFill>
                <a:srgbClr val="83082A"/>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9.4709345594000321E-2"/>
          <c:y val="0.16701379310344824"/>
          <c:w val="0.84446524373132603"/>
          <c:h val="0.68903141762452103"/>
        </c:manualLayout>
      </c:layout>
      <c:barChart>
        <c:barDir val="col"/>
        <c:grouping val="clustered"/>
        <c:varyColors val="0"/>
        <c:ser>
          <c:idx val="1"/>
          <c:order val="0"/>
          <c:tx>
            <c:strRef>
              <c:f>'2.1.2 G25'!$F$5</c:f>
              <c:strCache>
                <c:ptCount val="1"/>
                <c:pt idx="0">
                  <c:v>Tratados</c:v>
                </c:pt>
              </c:strCache>
            </c:strRef>
          </c:tx>
          <c:spPr>
            <a:solidFill>
              <a:srgbClr val="43041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'2.1.2 G25'!$E$6:$E$11</c:f>
              <c:strCache>
                <c:ptCount val="6"/>
                <c:pt idx="0">
                  <c:v>1m</c:v>
                </c:pt>
                <c:pt idx="1">
                  <c:v>3m</c:v>
                </c:pt>
                <c:pt idx="2">
                  <c:v>6m</c:v>
                </c:pt>
                <c:pt idx="3">
                  <c:v>12m</c:v>
                </c:pt>
                <c:pt idx="4">
                  <c:v>24m</c:v>
                </c:pt>
                <c:pt idx="5">
                  <c:v>36m</c:v>
                </c:pt>
              </c:strCache>
            </c:strRef>
          </c:cat>
          <c:val>
            <c:numRef>
              <c:f>'2.1.2 G25'!$F$6:$F$11</c:f>
              <c:numCache>
                <c:formatCode>#,##0.0</c:formatCode>
                <c:ptCount val="6"/>
                <c:pt idx="0">
                  <c:v>84.6</c:v>
                </c:pt>
                <c:pt idx="1">
                  <c:v>83.4</c:v>
                </c:pt>
                <c:pt idx="2">
                  <c:v>81.8</c:v>
                </c:pt>
                <c:pt idx="3">
                  <c:v>81.3</c:v>
                </c:pt>
                <c:pt idx="4">
                  <c:v>79.7</c:v>
                </c:pt>
                <c:pt idx="5">
                  <c:v>81.400000000000006</c:v>
                </c:pt>
              </c:numCache>
            </c:numRef>
          </c:val>
          <c:extLst>
            <c:ext xmlns:c16="http://schemas.microsoft.com/office/drawing/2014/chart" uri="{C3380CC4-5D6E-409C-BE32-E72D297353CC}">
              <c16:uniqueId val="{00000000-BCFB-BE42-B784-887A7DCD0DD1}"/>
            </c:ext>
          </c:extLst>
        </c:ser>
        <c:ser>
          <c:idx val="0"/>
          <c:order val="1"/>
          <c:tx>
            <c:strRef>
              <c:f>'2.1.2 G25'!$G$5</c:f>
              <c:strCache>
                <c:ptCount val="1"/>
                <c:pt idx="0">
                  <c:v>Controles</c:v>
                </c:pt>
              </c:strCache>
            </c:strRef>
          </c:tx>
          <c:spPr>
            <a:solidFill>
              <a:srgbClr val="E7E6E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'2.1.2 G25'!$E$6:$E$11</c:f>
              <c:strCache>
                <c:ptCount val="6"/>
                <c:pt idx="0">
                  <c:v>1m</c:v>
                </c:pt>
                <c:pt idx="1">
                  <c:v>3m</c:v>
                </c:pt>
                <c:pt idx="2">
                  <c:v>6m</c:v>
                </c:pt>
                <c:pt idx="3">
                  <c:v>12m</c:v>
                </c:pt>
                <c:pt idx="4">
                  <c:v>24m</c:v>
                </c:pt>
                <c:pt idx="5">
                  <c:v>36m</c:v>
                </c:pt>
              </c:strCache>
            </c:strRef>
          </c:cat>
          <c:val>
            <c:numRef>
              <c:f>'2.1.2 G25'!$G$6:$G$11</c:f>
              <c:numCache>
                <c:formatCode>#,##0.0</c:formatCode>
                <c:ptCount val="6"/>
                <c:pt idx="0">
                  <c:v>61.3</c:v>
                </c:pt>
                <c:pt idx="1">
                  <c:v>61.2</c:v>
                </c:pt>
                <c:pt idx="2">
                  <c:v>62.7</c:v>
                </c:pt>
                <c:pt idx="3">
                  <c:v>63.2</c:v>
                </c:pt>
                <c:pt idx="4">
                  <c:v>63.9</c:v>
                </c:pt>
                <c:pt idx="5">
                  <c:v>67</c:v>
                </c:pt>
              </c:numCache>
            </c:numRef>
          </c:val>
          <c:extLst>
            <c:ext xmlns:c16="http://schemas.microsoft.com/office/drawing/2014/chart" uri="{C3380CC4-5D6E-409C-BE32-E72D297353CC}">
              <c16:uniqueId val="{00000001-BCFB-BE42-B784-887A7DCD0DD1}"/>
            </c:ext>
          </c:extLst>
        </c:ser>
        <c:dLbls>
          <c:showLegendKey val="0"/>
          <c:showVal val="0"/>
          <c:showCatName val="0"/>
          <c:showSerName val="0"/>
          <c:showPercent val="0"/>
          <c:showBubbleSize val="0"/>
        </c:dLbls>
        <c:gapWidth val="50"/>
        <c:axId val="329938191"/>
        <c:axId val="329938607"/>
      </c:barChart>
      <c:catAx>
        <c:axId val="32993819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valAx>
      <c:spPr>
        <a:noFill/>
        <a:ln>
          <a:noFill/>
        </a:ln>
        <a:effectLst/>
      </c:spPr>
    </c:plotArea>
    <c:legend>
      <c:legendPos val="b"/>
      <c:layout>
        <c:manualLayout>
          <c:xMode val="edge"/>
          <c:yMode val="edge"/>
          <c:x val="0.13197506433747339"/>
          <c:y val="0.95200710774412733"/>
          <c:w val="0.75872982804232803"/>
          <c:h val="4.5705110084586685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rgbClr val="83082A"/>
                </a:solidFill>
                <a:latin typeface="Century Gothic" panose="020B0502020202020204" pitchFamily="34" charset="0"/>
                <a:ea typeface="+mn-ea"/>
                <a:cs typeface="+mn-cs"/>
              </a:defRPr>
            </a:pPr>
            <a:r>
              <a:rPr lang="es-ES" sz="1100">
                <a:solidFill>
                  <a:srgbClr val="83082A"/>
                </a:solidFill>
              </a:rPr>
              <a:t>PANEL B: Tasa de inserción</a:t>
            </a:r>
            <a:r>
              <a:rPr lang="es-ES" sz="1100" baseline="0">
                <a:solidFill>
                  <a:srgbClr val="83082A"/>
                </a:solidFill>
              </a:rPr>
              <a:t> laboral por c</a:t>
            </a:r>
            <a:r>
              <a:rPr lang="es-ES" sz="1100">
                <a:solidFill>
                  <a:srgbClr val="83082A"/>
                </a:solidFill>
              </a:rPr>
              <a:t>aracterísticas</a:t>
            </a:r>
            <a:r>
              <a:rPr lang="es-ES" sz="1100" baseline="0">
                <a:solidFill>
                  <a:srgbClr val="83082A"/>
                </a:solidFill>
              </a:rPr>
              <a:t> de los individuos a los 12 meses de finalizar el programa</a:t>
            </a:r>
            <a:endParaRPr lang="es-ES" sz="1100">
              <a:solidFill>
                <a:srgbClr val="83082A"/>
              </a:solidFill>
            </a:endParaRPr>
          </a:p>
        </c:rich>
      </c:tx>
      <c:layout>
        <c:manualLayout>
          <c:xMode val="edge"/>
          <c:yMode val="edge"/>
          <c:x val="0.1036036537323"/>
          <c:y val="3.1313605761703459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rgbClr val="83082A"/>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29904116235694217"/>
          <c:y val="0.1382794036607331"/>
          <c:w val="0.6369279358282105"/>
          <c:h val="0.76318136371985912"/>
        </c:manualLayout>
      </c:layout>
      <c:barChart>
        <c:barDir val="bar"/>
        <c:grouping val="clustered"/>
        <c:varyColors val="0"/>
        <c:ser>
          <c:idx val="1"/>
          <c:order val="0"/>
          <c:tx>
            <c:strRef>
              <c:f>'2.1.2 G25'!$G$14</c:f>
              <c:strCache>
                <c:ptCount val="1"/>
                <c:pt idx="0">
                  <c:v>Tratados</c:v>
                </c:pt>
              </c:strCache>
            </c:strRef>
          </c:tx>
          <c:spPr>
            <a:solidFill>
              <a:srgbClr val="43041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'2.1.2 G25'!$E$15:$F$25</c:f>
              <c:multiLvlStrCache>
                <c:ptCount val="11"/>
                <c:lvl>
                  <c:pt idx="0">
                    <c:v>Total</c:v>
                  </c:pt>
                  <c:pt idx="1">
                    <c:v>Hombre</c:v>
                  </c:pt>
                  <c:pt idx="2">
                    <c:v>Mujer</c:v>
                  </c:pt>
                  <c:pt idx="3">
                    <c:v>Menor de 30 años</c:v>
                  </c:pt>
                  <c:pt idx="4">
                    <c:v>Entre 30 y 52 años</c:v>
                  </c:pt>
                  <c:pt idx="5">
                    <c:v>Mayor de 52 años</c:v>
                  </c:pt>
                  <c:pt idx="6">
                    <c:v>Bajo</c:v>
                  </c:pt>
                  <c:pt idx="7">
                    <c:v>Medio</c:v>
                  </c:pt>
                  <c:pt idx="8">
                    <c:v>Alto</c:v>
                  </c:pt>
                  <c:pt idx="9">
                    <c:v>No </c:v>
                  </c:pt>
                  <c:pt idx="10">
                    <c:v>Sí</c:v>
                  </c:pt>
                </c:lvl>
                <c:lvl>
                  <c:pt idx="1">
                    <c:v>Sexo</c:v>
                  </c:pt>
                  <c:pt idx="3">
                    <c:v>Edad</c:v>
                  </c:pt>
                  <c:pt idx="6">
                    <c:v>Nivel educativo</c:v>
                  </c:pt>
                  <c:pt idx="9">
                    <c:v>PLD</c:v>
                  </c:pt>
                </c:lvl>
              </c:multiLvlStrCache>
            </c:multiLvlStrRef>
          </c:cat>
          <c:val>
            <c:numRef>
              <c:f>'2.1.2 G25'!$G$15:$G$25</c:f>
              <c:numCache>
                <c:formatCode>#,##0.0</c:formatCode>
                <c:ptCount val="11"/>
                <c:pt idx="0">
                  <c:v>81.3</c:v>
                </c:pt>
                <c:pt idx="1">
                  <c:v>84.4</c:v>
                </c:pt>
                <c:pt idx="2">
                  <c:v>76.8</c:v>
                </c:pt>
                <c:pt idx="3">
                  <c:v>81.099999999999994</c:v>
                </c:pt>
                <c:pt idx="4">
                  <c:v>83.8</c:v>
                </c:pt>
                <c:pt idx="5">
                  <c:v>65</c:v>
                </c:pt>
                <c:pt idx="6">
                  <c:v>79.5</c:v>
                </c:pt>
                <c:pt idx="7">
                  <c:v>82</c:v>
                </c:pt>
                <c:pt idx="8">
                  <c:v>85.5</c:v>
                </c:pt>
                <c:pt idx="9">
                  <c:v>83.2</c:v>
                </c:pt>
                <c:pt idx="10">
                  <c:v>52.2</c:v>
                </c:pt>
              </c:numCache>
            </c:numRef>
          </c:val>
          <c:extLst>
            <c:ext xmlns:c16="http://schemas.microsoft.com/office/drawing/2014/chart" uri="{C3380CC4-5D6E-409C-BE32-E72D297353CC}">
              <c16:uniqueId val="{00000000-D953-8C43-80CD-2A3D45C54F64}"/>
            </c:ext>
          </c:extLst>
        </c:ser>
        <c:ser>
          <c:idx val="0"/>
          <c:order val="1"/>
          <c:tx>
            <c:strRef>
              <c:f>'2.1.2 G25'!$H$14</c:f>
              <c:strCache>
                <c:ptCount val="1"/>
                <c:pt idx="0">
                  <c:v>Controles</c:v>
                </c:pt>
              </c:strCache>
            </c:strRef>
          </c:tx>
          <c:spPr>
            <a:solidFill>
              <a:srgbClr val="E7E6E6">
                <a:lumMod val="9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'2.1.2 G25'!$E$15:$F$25</c:f>
              <c:multiLvlStrCache>
                <c:ptCount val="11"/>
                <c:lvl>
                  <c:pt idx="0">
                    <c:v>Total</c:v>
                  </c:pt>
                  <c:pt idx="1">
                    <c:v>Hombre</c:v>
                  </c:pt>
                  <c:pt idx="2">
                    <c:v>Mujer</c:v>
                  </c:pt>
                  <c:pt idx="3">
                    <c:v>Menor de 30 años</c:v>
                  </c:pt>
                  <c:pt idx="4">
                    <c:v>Entre 30 y 52 años</c:v>
                  </c:pt>
                  <c:pt idx="5">
                    <c:v>Mayor de 52 años</c:v>
                  </c:pt>
                  <c:pt idx="6">
                    <c:v>Bajo</c:v>
                  </c:pt>
                  <c:pt idx="7">
                    <c:v>Medio</c:v>
                  </c:pt>
                  <c:pt idx="8">
                    <c:v>Alto</c:v>
                  </c:pt>
                  <c:pt idx="9">
                    <c:v>No </c:v>
                  </c:pt>
                  <c:pt idx="10">
                    <c:v>Sí</c:v>
                  </c:pt>
                </c:lvl>
                <c:lvl>
                  <c:pt idx="1">
                    <c:v>Sexo</c:v>
                  </c:pt>
                  <c:pt idx="3">
                    <c:v>Edad</c:v>
                  </c:pt>
                  <c:pt idx="6">
                    <c:v>Nivel educativo</c:v>
                  </c:pt>
                  <c:pt idx="9">
                    <c:v>PLD</c:v>
                  </c:pt>
                </c:lvl>
              </c:multiLvlStrCache>
            </c:multiLvlStrRef>
          </c:cat>
          <c:val>
            <c:numRef>
              <c:f>'2.1.2 G25'!$H$15:$H$25</c:f>
              <c:numCache>
                <c:formatCode>#,##0.0</c:formatCode>
                <c:ptCount val="11"/>
                <c:pt idx="0">
                  <c:v>63.2</c:v>
                </c:pt>
                <c:pt idx="1">
                  <c:v>67.400000000000006</c:v>
                </c:pt>
                <c:pt idx="2">
                  <c:v>57.2</c:v>
                </c:pt>
                <c:pt idx="3">
                  <c:v>68.400000000000006</c:v>
                </c:pt>
                <c:pt idx="4">
                  <c:v>64.5</c:v>
                </c:pt>
                <c:pt idx="5">
                  <c:v>36</c:v>
                </c:pt>
                <c:pt idx="6">
                  <c:v>60</c:v>
                </c:pt>
                <c:pt idx="7">
                  <c:v>65.7</c:v>
                </c:pt>
                <c:pt idx="8">
                  <c:v>70.099999999999994</c:v>
                </c:pt>
                <c:pt idx="9">
                  <c:v>65.900000000000006</c:v>
                </c:pt>
                <c:pt idx="10">
                  <c:v>24.9</c:v>
                </c:pt>
              </c:numCache>
            </c:numRef>
          </c:val>
          <c:extLst>
            <c:ext xmlns:c16="http://schemas.microsoft.com/office/drawing/2014/chart" uri="{C3380CC4-5D6E-409C-BE32-E72D297353CC}">
              <c16:uniqueId val="{00000001-D953-8C43-80CD-2A3D45C54F64}"/>
            </c:ext>
          </c:extLst>
        </c:ser>
        <c:dLbls>
          <c:dLblPos val="outEnd"/>
          <c:showLegendKey val="0"/>
          <c:showVal val="1"/>
          <c:showCatName val="0"/>
          <c:showSerName val="0"/>
          <c:showPercent val="0"/>
          <c:showBubbleSize val="0"/>
        </c:dLbls>
        <c:gapWidth val="50"/>
        <c:axId val="329938191"/>
        <c:axId val="329938607"/>
      </c:barChart>
      <c:catAx>
        <c:axId val="329938191"/>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valAx>
      <c:spPr>
        <a:noFill/>
        <a:ln w="25400">
          <a:noFill/>
        </a:ln>
        <a:effectLst/>
      </c:spPr>
    </c:plotArea>
    <c:legend>
      <c:legendPos val="b"/>
      <c:layout>
        <c:manualLayout>
          <c:xMode val="edge"/>
          <c:yMode val="edge"/>
          <c:x val="0.17450244160839007"/>
          <c:y val="0.96937751263947802"/>
          <c:w val="0.73405853174603164"/>
          <c:h val="3.0377156354751099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rgbClr val="83082A"/>
                </a:solidFill>
                <a:latin typeface="Century Gothic" panose="020B0502020202020204" pitchFamily="34" charset="0"/>
                <a:ea typeface="+mn-ea"/>
                <a:cs typeface="+mn-cs"/>
              </a:defRPr>
            </a:pPr>
            <a:r>
              <a:rPr lang="en-US" sz="1100">
                <a:solidFill>
                  <a:srgbClr val="83082A"/>
                </a:solidFill>
              </a:rPr>
              <a:t>PANEL</a:t>
            </a:r>
            <a:r>
              <a:rPr lang="en-US" sz="1100" baseline="0">
                <a:solidFill>
                  <a:srgbClr val="83082A"/>
                </a:solidFill>
              </a:rPr>
              <a:t> B. </a:t>
            </a:r>
            <a:r>
              <a:rPr lang="en-US" sz="1100">
                <a:solidFill>
                  <a:srgbClr val="83082A"/>
                </a:solidFill>
              </a:rPr>
              <a:t>Contrato indefinido (al menos 15 días al mes) a diferentes plazos tras finalizar el programa (%)</a:t>
            </a:r>
          </a:p>
        </c:rich>
      </c:tx>
      <c:layout>
        <c:manualLayout>
          <c:xMode val="edge"/>
          <c:yMode val="edge"/>
          <c:x val="0.1310190664036818"/>
          <c:y val="2.836879432624113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rgbClr val="83082A"/>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14254670828868285"/>
          <c:y val="0.20460266934718271"/>
          <c:w val="0.77608908353911388"/>
          <c:h val="0.66268126058710752"/>
        </c:manualLayout>
      </c:layout>
      <c:barChart>
        <c:barDir val="col"/>
        <c:grouping val="clustered"/>
        <c:varyColors val="0"/>
        <c:ser>
          <c:idx val="1"/>
          <c:order val="0"/>
          <c:tx>
            <c:strRef>
              <c:f>'2.1.2 G26'!$F$13</c:f>
              <c:strCache>
                <c:ptCount val="1"/>
                <c:pt idx="0">
                  <c:v>Tratados</c:v>
                </c:pt>
              </c:strCache>
            </c:strRef>
          </c:tx>
          <c:spPr>
            <a:solidFill>
              <a:srgbClr val="43041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'2.1.2 G26'!$E$14:$E$17</c:f>
              <c:strCache>
                <c:ptCount val="4"/>
                <c:pt idx="0">
                  <c:v>6m</c:v>
                </c:pt>
                <c:pt idx="1">
                  <c:v>12m</c:v>
                </c:pt>
                <c:pt idx="2">
                  <c:v>24m</c:v>
                </c:pt>
                <c:pt idx="3">
                  <c:v>36m</c:v>
                </c:pt>
              </c:strCache>
            </c:strRef>
          </c:cat>
          <c:val>
            <c:numRef>
              <c:f>'2.1.2 G26'!$F$14:$F$17</c:f>
              <c:numCache>
                <c:formatCode>#,##0.0</c:formatCode>
                <c:ptCount val="4"/>
                <c:pt idx="0">
                  <c:v>83.7</c:v>
                </c:pt>
                <c:pt idx="1">
                  <c:v>80.5</c:v>
                </c:pt>
                <c:pt idx="2">
                  <c:v>77.5</c:v>
                </c:pt>
                <c:pt idx="3">
                  <c:v>77.5</c:v>
                </c:pt>
              </c:numCache>
            </c:numRef>
          </c:val>
          <c:extLst>
            <c:ext xmlns:c16="http://schemas.microsoft.com/office/drawing/2014/chart" uri="{C3380CC4-5D6E-409C-BE32-E72D297353CC}">
              <c16:uniqueId val="{00000000-75A8-574B-AA8C-04812603CBDD}"/>
            </c:ext>
          </c:extLst>
        </c:ser>
        <c:ser>
          <c:idx val="0"/>
          <c:order val="1"/>
          <c:tx>
            <c:strRef>
              <c:f>'2.1.2 G26'!$G$13</c:f>
              <c:strCache>
                <c:ptCount val="1"/>
                <c:pt idx="0">
                  <c:v>Controles</c:v>
                </c:pt>
              </c:strCache>
            </c:strRef>
          </c:tx>
          <c:spPr>
            <a:solidFill>
              <a:srgbClr val="E7E6E6">
                <a:lumMod val="90000"/>
              </a:srgb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'2.1.2 G26'!$E$14:$E$17</c:f>
              <c:strCache>
                <c:ptCount val="4"/>
                <c:pt idx="0">
                  <c:v>6m</c:v>
                </c:pt>
                <c:pt idx="1">
                  <c:v>12m</c:v>
                </c:pt>
                <c:pt idx="2">
                  <c:v>24m</c:v>
                </c:pt>
                <c:pt idx="3">
                  <c:v>36m</c:v>
                </c:pt>
              </c:strCache>
            </c:strRef>
          </c:cat>
          <c:val>
            <c:numRef>
              <c:f>'2.1.2 G26'!$G$14:$G$17</c:f>
              <c:numCache>
                <c:formatCode>#,##0.0</c:formatCode>
                <c:ptCount val="4"/>
                <c:pt idx="0">
                  <c:v>27.1</c:v>
                </c:pt>
                <c:pt idx="1">
                  <c:v>31.5</c:v>
                </c:pt>
                <c:pt idx="2">
                  <c:v>37.4</c:v>
                </c:pt>
                <c:pt idx="3">
                  <c:v>44.6</c:v>
                </c:pt>
              </c:numCache>
            </c:numRef>
          </c:val>
          <c:extLst>
            <c:ext xmlns:c16="http://schemas.microsoft.com/office/drawing/2014/chart" uri="{C3380CC4-5D6E-409C-BE32-E72D297353CC}">
              <c16:uniqueId val="{00000001-75A8-574B-AA8C-04812603CBDD}"/>
            </c:ext>
          </c:extLst>
        </c:ser>
        <c:dLbls>
          <c:dLblPos val="outEnd"/>
          <c:showLegendKey val="0"/>
          <c:showVal val="1"/>
          <c:showCatName val="0"/>
          <c:showSerName val="0"/>
          <c:showPercent val="0"/>
          <c:showBubbleSize val="0"/>
        </c:dLbls>
        <c:gapWidth val="50"/>
        <c:axId val="329938191"/>
        <c:axId val="329938607"/>
        <c:extLst/>
      </c:barChart>
      <c:catAx>
        <c:axId val="32993819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majorUnit val="20"/>
      </c:valAx>
      <c:spPr>
        <a:noFill/>
        <a:ln>
          <a:noFill/>
        </a:ln>
        <a:effectLst/>
      </c:spPr>
    </c:plotArea>
    <c:legend>
      <c:legendPos val="b"/>
      <c:layout>
        <c:manualLayout>
          <c:xMode val="edge"/>
          <c:yMode val="edge"/>
          <c:x val="0.30173953107932516"/>
          <c:y val="0.95066398615066738"/>
          <c:w val="0.43859831130576132"/>
          <c:h val="4.9336013849332665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spc="0" baseline="0">
                <a:solidFill>
                  <a:srgbClr val="83082A"/>
                </a:solidFill>
                <a:latin typeface="Century Gothic" panose="020B0502020202020204" pitchFamily="34" charset="0"/>
                <a:ea typeface="+mn-ea"/>
                <a:cs typeface="+mn-cs"/>
              </a:defRPr>
            </a:pPr>
            <a:r>
              <a:rPr lang="en-US" sz="1100">
                <a:solidFill>
                  <a:srgbClr val="83082A"/>
                </a:solidFill>
              </a:rPr>
              <a:t>PANEL A. Número de contratos nuevos acumulados a diferentes plazos tras finalizar el programa</a:t>
            </a:r>
          </a:p>
        </c:rich>
      </c:tx>
      <c:layout>
        <c:manualLayout>
          <c:xMode val="edge"/>
          <c:yMode val="edge"/>
          <c:x val="0.1310190664036818"/>
          <c:y val="2.836879432624113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rgbClr val="83082A"/>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14254670828868285"/>
          <c:y val="0.20460266934718271"/>
          <c:w val="0.77608908353911388"/>
          <c:h val="0.66268126058710752"/>
        </c:manualLayout>
      </c:layout>
      <c:barChart>
        <c:barDir val="col"/>
        <c:grouping val="clustered"/>
        <c:varyColors val="0"/>
        <c:ser>
          <c:idx val="1"/>
          <c:order val="0"/>
          <c:tx>
            <c:strRef>
              <c:f>'2.1.2 G26'!$F$6</c:f>
              <c:strCache>
                <c:ptCount val="1"/>
                <c:pt idx="0">
                  <c:v>Tratados</c:v>
                </c:pt>
              </c:strCache>
            </c:strRef>
          </c:tx>
          <c:spPr>
            <a:solidFill>
              <a:srgbClr val="43041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'2.1.2 G26'!$E$7:$E$10</c:f>
              <c:strCache>
                <c:ptCount val="4"/>
                <c:pt idx="0">
                  <c:v>6m</c:v>
                </c:pt>
                <c:pt idx="1">
                  <c:v>12m</c:v>
                </c:pt>
                <c:pt idx="2">
                  <c:v>24m</c:v>
                </c:pt>
                <c:pt idx="3">
                  <c:v>36m</c:v>
                </c:pt>
              </c:strCache>
            </c:strRef>
          </c:cat>
          <c:val>
            <c:numRef>
              <c:f>'2.1.2 G26'!$F$7:$F$10</c:f>
              <c:numCache>
                <c:formatCode>#,##0.0</c:formatCode>
                <c:ptCount val="4"/>
                <c:pt idx="0">
                  <c:v>1.61</c:v>
                </c:pt>
                <c:pt idx="1">
                  <c:v>1.71</c:v>
                </c:pt>
                <c:pt idx="2">
                  <c:v>2.04</c:v>
                </c:pt>
                <c:pt idx="3">
                  <c:v>2.31</c:v>
                </c:pt>
              </c:numCache>
            </c:numRef>
          </c:val>
          <c:extLst>
            <c:ext xmlns:c16="http://schemas.microsoft.com/office/drawing/2014/chart" uri="{C3380CC4-5D6E-409C-BE32-E72D297353CC}">
              <c16:uniqueId val="{00000000-A6F8-3340-97BC-311264694B8F}"/>
            </c:ext>
          </c:extLst>
        </c:ser>
        <c:ser>
          <c:idx val="0"/>
          <c:order val="1"/>
          <c:tx>
            <c:strRef>
              <c:f>'2.1.2 G26'!$G$6</c:f>
              <c:strCache>
                <c:ptCount val="1"/>
                <c:pt idx="0">
                  <c:v>Controles</c:v>
                </c:pt>
              </c:strCache>
            </c:strRef>
          </c:tx>
          <c:spPr>
            <a:solidFill>
              <a:srgbClr val="E7E6E6">
                <a:lumMod val="90000"/>
              </a:srgb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'2.1.2 G26'!$E$7:$E$10</c:f>
              <c:strCache>
                <c:ptCount val="4"/>
                <c:pt idx="0">
                  <c:v>6m</c:v>
                </c:pt>
                <c:pt idx="1">
                  <c:v>12m</c:v>
                </c:pt>
                <c:pt idx="2">
                  <c:v>24m</c:v>
                </c:pt>
                <c:pt idx="3">
                  <c:v>36m</c:v>
                </c:pt>
              </c:strCache>
            </c:strRef>
          </c:cat>
          <c:val>
            <c:numRef>
              <c:f>'2.1.2 G26'!$G$7:$G$10</c:f>
              <c:numCache>
                <c:formatCode>#,##0.0</c:formatCode>
                <c:ptCount val="4"/>
                <c:pt idx="0">
                  <c:v>2.71</c:v>
                </c:pt>
                <c:pt idx="1">
                  <c:v>2.87</c:v>
                </c:pt>
                <c:pt idx="2">
                  <c:v>3.32</c:v>
                </c:pt>
                <c:pt idx="3">
                  <c:v>3.85</c:v>
                </c:pt>
              </c:numCache>
            </c:numRef>
          </c:val>
          <c:extLst>
            <c:ext xmlns:c16="http://schemas.microsoft.com/office/drawing/2014/chart" uri="{C3380CC4-5D6E-409C-BE32-E72D297353CC}">
              <c16:uniqueId val="{00000001-A6F8-3340-97BC-311264694B8F}"/>
            </c:ext>
          </c:extLst>
        </c:ser>
        <c:dLbls>
          <c:dLblPos val="outEnd"/>
          <c:showLegendKey val="0"/>
          <c:showVal val="1"/>
          <c:showCatName val="0"/>
          <c:showSerName val="0"/>
          <c:showPercent val="0"/>
          <c:showBubbleSize val="0"/>
        </c:dLbls>
        <c:gapWidth val="50"/>
        <c:axId val="329938191"/>
        <c:axId val="329938607"/>
        <c:extLst/>
      </c:barChart>
      <c:catAx>
        <c:axId val="32993819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majorUnit val="1"/>
      </c:valAx>
      <c:spPr>
        <a:noFill/>
        <a:ln>
          <a:noFill/>
        </a:ln>
        <a:effectLst/>
      </c:spPr>
    </c:plotArea>
    <c:legend>
      <c:legendPos val="b"/>
      <c:layout>
        <c:manualLayout>
          <c:xMode val="edge"/>
          <c:yMode val="edge"/>
          <c:x val="0.30173953107932516"/>
          <c:y val="0.95066398615066738"/>
          <c:w val="0.43859831130576132"/>
          <c:h val="4.9336013849332665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36964129483809E-2"/>
          <c:y val="0.125"/>
          <c:w val="0.87990748031496058"/>
          <c:h val="0.59879957713619136"/>
        </c:manualLayout>
      </c:layout>
      <c:barChart>
        <c:barDir val="col"/>
        <c:grouping val="clustered"/>
        <c:varyColors val="0"/>
        <c:ser>
          <c:idx val="0"/>
          <c:order val="0"/>
          <c:tx>
            <c:strRef>
              <c:f>'1.2.2.2 G3'!$E$5</c:f>
              <c:strCache>
                <c:ptCount val="1"/>
                <c:pt idx="0">
                  <c:v>España</c:v>
                </c:pt>
              </c:strCache>
            </c:strRef>
          </c:tx>
          <c:spPr>
            <a:solidFill>
              <a:srgbClr val="646363"/>
            </a:solidFill>
            <a:ln>
              <a:solidFill>
                <a:srgbClr val="646363"/>
              </a:solid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'1.2.2.2 G3'!$D$6:$D$7</c:f>
              <c:strCache>
                <c:ptCount val="2"/>
                <c:pt idx="0">
                  <c:v>Hombres</c:v>
                </c:pt>
                <c:pt idx="1">
                  <c:v>Mujeres</c:v>
                </c:pt>
              </c:strCache>
            </c:strRef>
          </c:cat>
          <c:val>
            <c:numRef>
              <c:f>'1.2.2.2 G3'!$E$6:$E$7</c:f>
              <c:numCache>
                <c:formatCode>#,##0.0</c:formatCode>
                <c:ptCount val="2"/>
                <c:pt idx="0">
                  <c:v>53.775759418555602</c:v>
                </c:pt>
                <c:pt idx="1">
                  <c:v>46.224240581444391</c:v>
                </c:pt>
              </c:numCache>
            </c:numRef>
          </c:val>
          <c:extLst>
            <c:ext xmlns:c16="http://schemas.microsoft.com/office/drawing/2014/chart" uri="{C3380CC4-5D6E-409C-BE32-E72D297353CC}">
              <c16:uniqueId val="{00000000-A8FC-43D4-80FC-FF3A976995B9}"/>
            </c:ext>
          </c:extLst>
        </c:ser>
        <c:ser>
          <c:idx val="1"/>
          <c:order val="1"/>
          <c:tx>
            <c:strRef>
              <c:f>'1.2.2.2 G3'!$F$5</c:f>
              <c:strCache>
                <c:ptCount val="1"/>
                <c:pt idx="0">
                  <c:v>Extremadura</c:v>
                </c:pt>
              </c:strCache>
            </c:strRef>
          </c:tx>
          <c:spPr>
            <a:solidFill>
              <a:srgbClr val="83082A"/>
            </a:solidFill>
            <a:ln>
              <a:solidFill>
                <a:srgbClr val="83082A"/>
              </a:solid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'1.2.2.2 G3'!$D$6:$D$7</c:f>
              <c:strCache>
                <c:ptCount val="2"/>
                <c:pt idx="0">
                  <c:v>Hombres</c:v>
                </c:pt>
                <c:pt idx="1">
                  <c:v>Mujeres</c:v>
                </c:pt>
              </c:strCache>
            </c:strRef>
          </c:cat>
          <c:val>
            <c:numRef>
              <c:f>'1.2.2.2 G3'!$F$6:$F$7</c:f>
              <c:numCache>
                <c:formatCode>#,##0.0</c:formatCode>
                <c:ptCount val="2"/>
                <c:pt idx="0">
                  <c:v>56.661786237188871</c:v>
                </c:pt>
                <c:pt idx="1">
                  <c:v>43.313811615422154</c:v>
                </c:pt>
              </c:numCache>
            </c:numRef>
          </c:val>
          <c:extLst>
            <c:ext xmlns:c16="http://schemas.microsoft.com/office/drawing/2014/chart" uri="{C3380CC4-5D6E-409C-BE32-E72D297353CC}">
              <c16:uniqueId val="{00000001-A8FC-43D4-80FC-FF3A976995B9}"/>
            </c:ext>
          </c:extLst>
        </c:ser>
        <c:dLbls>
          <c:showLegendKey val="0"/>
          <c:showVal val="0"/>
          <c:showCatName val="0"/>
          <c:showSerName val="0"/>
          <c:showPercent val="0"/>
          <c:showBubbleSize val="0"/>
        </c:dLbls>
        <c:gapWidth val="219"/>
        <c:axId val="1838955567"/>
        <c:axId val="45653615"/>
      </c:barChart>
      <c:catAx>
        <c:axId val="1838955567"/>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45653615"/>
        <c:crosses val="autoZero"/>
        <c:auto val="1"/>
        <c:lblAlgn val="ctr"/>
        <c:lblOffset val="100"/>
        <c:noMultiLvlLbl val="0"/>
      </c:catAx>
      <c:valAx>
        <c:axId val="456536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838955567"/>
        <c:crosses val="autoZero"/>
        <c:crossBetween val="between"/>
        <c:minorUnit val="1"/>
      </c:valAx>
      <c:spPr>
        <a:noFill/>
        <a:ln>
          <a:noFill/>
        </a:ln>
        <a:effectLst/>
      </c:spPr>
    </c:plotArea>
    <c:legend>
      <c:legendPos val="b"/>
      <c:layout>
        <c:manualLayout>
          <c:xMode val="edge"/>
          <c:yMode val="edge"/>
          <c:x val="0.32937314085739283"/>
          <c:y val="0.85827464275298904"/>
          <c:w val="0.357920384951881"/>
          <c:h val="7.6910542432195972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8021561354417471E-2"/>
          <c:y val="7.5428921187223122E-2"/>
          <c:w val="0.87585684698983357"/>
          <c:h val="0.82536530557883703"/>
        </c:manualLayout>
      </c:layout>
      <c:lineChart>
        <c:grouping val="standard"/>
        <c:varyColors val="0"/>
        <c:ser>
          <c:idx val="1"/>
          <c:order val="0"/>
          <c:tx>
            <c:strRef>
              <c:f>'2.1.3 G27'!$F$5</c:f>
              <c:strCache>
                <c:ptCount val="1"/>
                <c:pt idx="0">
                  <c:v>a) Trabajar al menos 15 días al mes</c:v>
                </c:pt>
              </c:strCache>
            </c:strRef>
          </c:tx>
          <c:spPr>
            <a:ln w="25400" cap="rnd">
              <a:noFill/>
              <a:round/>
            </a:ln>
            <a:effectLst/>
          </c:spPr>
          <c:marker>
            <c:symbol val="square"/>
            <c:size val="3"/>
            <c:spPr>
              <a:solidFill>
                <a:schemeClr val="accent2"/>
              </a:solidFill>
              <a:ln w="9525">
                <a:noFill/>
              </a:ln>
              <a:effectLst/>
            </c:spPr>
          </c:marker>
          <c:errBars>
            <c:errDir val="y"/>
            <c:errBarType val="both"/>
            <c:errValType val="cust"/>
            <c:noEndCap val="0"/>
            <c:plus>
              <c:numRef>
                <c:f>'2.1.3 G27'!$G$7:$G$67</c:f>
                <c:numCache>
                  <c:formatCode>General</c:formatCode>
                  <c:ptCount val="61"/>
                  <c:pt idx="0">
                    <c:v>0</c:v>
                  </c:pt>
                  <c:pt idx="1">
                    <c:v>0.78400000000000003</c:v>
                  </c:pt>
                  <c:pt idx="2">
                    <c:v>0.98</c:v>
                  </c:pt>
                  <c:pt idx="3">
                    <c:v>1.1759999999999999</c:v>
                  </c:pt>
                  <c:pt idx="4">
                    <c:v>1.1759999999999999</c:v>
                  </c:pt>
                  <c:pt idx="5">
                    <c:v>1.3720000000000001</c:v>
                  </c:pt>
                  <c:pt idx="6">
                    <c:v>1.3720000000000001</c:v>
                  </c:pt>
                  <c:pt idx="7">
                    <c:v>1.3720000000000001</c:v>
                  </c:pt>
                  <c:pt idx="8">
                    <c:v>1.3720000000000001</c:v>
                  </c:pt>
                  <c:pt idx="9">
                    <c:v>1.5680000000000001</c:v>
                  </c:pt>
                  <c:pt idx="10">
                    <c:v>1.5680000000000001</c:v>
                  </c:pt>
                  <c:pt idx="11">
                    <c:v>1.5680000000000001</c:v>
                  </c:pt>
                  <c:pt idx="12">
                    <c:v>1.5680000000000001</c:v>
                  </c:pt>
                  <c:pt idx="13">
                    <c:v>1.5680000000000001</c:v>
                  </c:pt>
                  <c:pt idx="14">
                    <c:v>1.5680000000000001</c:v>
                  </c:pt>
                  <c:pt idx="15">
                    <c:v>1.7639999999999998</c:v>
                  </c:pt>
                  <c:pt idx="16">
                    <c:v>1.7639999999999998</c:v>
                  </c:pt>
                  <c:pt idx="17">
                    <c:v>1.7639999999999998</c:v>
                  </c:pt>
                  <c:pt idx="18">
                    <c:v>1.7639999999999998</c:v>
                  </c:pt>
                  <c:pt idx="19">
                    <c:v>1.7639999999999998</c:v>
                  </c:pt>
                  <c:pt idx="20">
                    <c:v>1.7639999999999998</c:v>
                  </c:pt>
                  <c:pt idx="21">
                    <c:v>1.7639999999999998</c:v>
                  </c:pt>
                  <c:pt idx="22">
                    <c:v>1.7639999999999998</c:v>
                  </c:pt>
                  <c:pt idx="23">
                    <c:v>1.96</c:v>
                  </c:pt>
                  <c:pt idx="25">
                    <c:v>1.96</c:v>
                  </c:pt>
                  <c:pt idx="26">
                    <c:v>1.96</c:v>
                  </c:pt>
                  <c:pt idx="27">
                    <c:v>1.96</c:v>
                  </c:pt>
                  <c:pt idx="28">
                    <c:v>1.96</c:v>
                  </c:pt>
                  <c:pt idx="29">
                    <c:v>1.96</c:v>
                  </c:pt>
                  <c:pt idx="30">
                    <c:v>1.96</c:v>
                  </c:pt>
                  <c:pt idx="31">
                    <c:v>1.96</c:v>
                  </c:pt>
                  <c:pt idx="32">
                    <c:v>1.96</c:v>
                  </c:pt>
                  <c:pt idx="33">
                    <c:v>1.96</c:v>
                  </c:pt>
                  <c:pt idx="34">
                    <c:v>1.96</c:v>
                  </c:pt>
                  <c:pt idx="35">
                    <c:v>1.96</c:v>
                  </c:pt>
                  <c:pt idx="36">
                    <c:v>1.96</c:v>
                  </c:pt>
                  <c:pt idx="37">
                    <c:v>1.96</c:v>
                  </c:pt>
                  <c:pt idx="38">
                    <c:v>1.96</c:v>
                  </c:pt>
                  <c:pt idx="39">
                    <c:v>1.96</c:v>
                  </c:pt>
                  <c:pt idx="40">
                    <c:v>2.1559999999999997</c:v>
                  </c:pt>
                  <c:pt idx="41">
                    <c:v>2.1559999999999997</c:v>
                  </c:pt>
                  <c:pt idx="42">
                    <c:v>2.1559999999999997</c:v>
                  </c:pt>
                  <c:pt idx="43">
                    <c:v>2.1559999999999997</c:v>
                  </c:pt>
                  <c:pt idx="44">
                    <c:v>2.1559999999999997</c:v>
                  </c:pt>
                  <c:pt idx="45">
                    <c:v>2.1559999999999997</c:v>
                  </c:pt>
                  <c:pt idx="46">
                    <c:v>2.1559999999999997</c:v>
                  </c:pt>
                  <c:pt idx="47">
                    <c:v>2.1559999999999997</c:v>
                  </c:pt>
                  <c:pt idx="48">
                    <c:v>2.1559999999999997</c:v>
                  </c:pt>
                  <c:pt idx="49">
                    <c:v>2.1559999999999997</c:v>
                  </c:pt>
                  <c:pt idx="50">
                    <c:v>2.3519999999999999</c:v>
                  </c:pt>
                  <c:pt idx="51">
                    <c:v>2.3519999999999999</c:v>
                  </c:pt>
                  <c:pt idx="52">
                    <c:v>2.3519999999999999</c:v>
                  </c:pt>
                  <c:pt idx="53">
                    <c:v>2.3519999999999999</c:v>
                  </c:pt>
                  <c:pt idx="54">
                    <c:v>2.3519999999999999</c:v>
                  </c:pt>
                  <c:pt idx="55">
                    <c:v>2.3519999999999999</c:v>
                  </c:pt>
                  <c:pt idx="56">
                    <c:v>2.3519999999999999</c:v>
                  </c:pt>
                  <c:pt idx="57">
                    <c:v>2.548</c:v>
                  </c:pt>
                  <c:pt idx="58">
                    <c:v>2.548</c:v>
                  </c:pt>
                  <c:pt idx="59">
                    <c:v>2.548</c:v>
                  </c:pt>
                  <c:pt idx="60">
                    <c:v>2.548</c:v>
                  </c:pt>
                </c:numCache>
              </c:numRef>
            </c:plus>
            <c:minus>
              <c:numRef>
                <c:f>'2.1.3 G27'!$G$7:$G$67</c:f>
                <c:numCache>
                  <c:formatCode>General</c:formatCode>
                  <c:ptCount val="61"/>
                  <c:pt idx="0">
                    <c:v>0</c:v>
                  </c:pt>
                  <c:pt idx="1">
                    <c:v>0.78400000000000003</c:v>
                  </c:pt>
                  <c:pt idx="2">
                    <c:v>0.98</c:v>
                  </c:pt>
                  <c:pt idx="3">
                    <c:v>1.1759999999999999</c:v>
                  </c:pt>
                  <c:pt idx="4">
                    <c:v>1.1759999999999999</c:v>
                  </c:pt>
                  <c:pt idx="5">
                    <c:v>1.3720000000000001</c:v>
                  </c:pt>
                  <c:pt idx="6">
                    <c:v>1.3720000000000001</c:v>
                  </c:pt>
                  <c:pt idx="7">
                    <c:v>1.3720000000000001</c:v>
                  </c:pt>
                  <c:pt idx="8">
                    <c:v>1.3720000000000001</c:v>
                  </c:pt>
                  <c:pt idx="9">
                    <c:v>1.5680000000000001</c:v>
                  </c:pt>
                  <c:pt idx="10">
                    <c:v>1.5680000000000001</c:v>
                  </c:pt>
                  <c:pt idx="11">
                    <c:v>1.5680000000000001</c:v>
                  </c:pt>
                  <c:pt idx="12">
                    <c:v>1.5680000000000001</c:v>
                  </c:pt>
                  <c:pt idx="13">
                    <c:v>1.5680000000000001</c:v>
                  </c:pt>
                  <c:pt idx="14">
                    <c:v>1.5680000000000001</c:v>
                  </c:pt>
                  <c:pt idx="15">
                    <c:v>1.7639999999999998</c:v>
                  </c:pt>
                  <c:pt idx="16">
                    <c:v>1.7639999999999998</c:v>
                  </c:pt>
                  <c:pt idx="17">
                    <c:v>1.7639999999999998</c:v>
                  </c:pt>
                  <c:pt idx="18">
                    <c:v>1.7639999999999998</c:v>
                  </c:pt>
                  <c:pt idx="19">
                    <c:v>1.7639999999999998</c:v>
                  </c:pt>
                  <c:pt idx="20">
                    <c:v>1.7639999999999998</c:v>
                  </c:pt>
                  <c:pt idx="21">
                    <c:v>1.7639999999999998</c:v>
                  </c:pt>
                  <c:pt idx="22">
                    <c:v>1.7639999999999998</c:v>
                  </c:pt>
                  <c:pt idx="23">
                    <c:v>1.96</c:v>
                  </c:pt>
                  <c:pt idx="25">
                    <c:v>1.96</c:v>
                  </c:pt>
                  <c:pt idx="26">
                    <c:v>1.96</c:v>
                  </c:pt>
                  <c:pt idx="27">
                    <c:v>1.96</c:v>
                  </c:pt>
                  <c:pt idx="28">
                    <c:v>1.96</c:v>
                  </c:pt>
                  <c:pt idx="29">
                    <c:v>1.96</c:v>
                  </c:pt>
                  <c:pt idx="30">
                    <c:v>1.96</c:v>
                  </c:pt>
                  <c:pt idx="31">
                    <c:v>1.96</c:v>
                  </c:pt>
                  <c:pt idx="32">
                    <c:v>1.96</c:v>
                  </c:pt>
                  <c:pt idx="33">
                    <c:v>1.96</c:v>
                  </c:pt>
                  <c:pt idx="34">
                    <c:v>1.96</c:v>
                  </c:pt>
                  <c:pt idx="35">
                    <c:v>1.96</c:v>
                  </c:pt>
                  <c:pt idx="36">
                    <c:v>1.96</c:v>
                  </c:pt>
                  <c:pt idx="37">
                    <c:v>1.96</c:v>
                  </c:pt>
                  <c:pt idx="38">
                    <c:v>1.96</c:v>
                  </c:pt>
                  <c:pt idx="39">
                    <c:v>1.96</c:v>
                  </c:pt>
                  <c:pt idx="40">
                    <c:v>2.1559999999999997</c:v>
                  </c:pt>
                  <c:pt idx="41">
                    <c:v>2.1559999999999997</c:v>
                  </c:pt>
                  <c:pt idx="42">
                    <c:v>2.1559999999999997</c:v>
                  </c:pt>
                  <c:pt idx="43">
                    <c:v>2.1559999999999997</c:v>
                  </c:pt>
                  <c:pt idx="44">
                    <c:v>2.1559999999999997</c:v>
                  </c:pt>
                  <c:pt idx="45">
                    <c:v>2.1559999999999997</c:v>
                  </c:pt>
                  <c:pt idx="46">
                    <c:v>2.1559999999999997</c:v>
                  </c:pt>
                  <c:pt idx="47">
                    <c:v>2.1559999999999997</c:v>
                  </c:pt>
                  <c:pt idx="48">
                    <c:v>2.1559999999999997</c:v>
                  </c:pt>
                  <c:pt idx="49">
                    <c:v>2.1559999999999997</c:v>
                  </c:pt>
                  <c:pt idx="50">
                    <c:v>2.3519999999999999</c:v>
                  </c:pt>
                  <c:pt idx="51">
                    <c:v>2.3519999999999999</c:v>
                  </c:pt>
                  <c:pt idx="52">
                    <c:v>2.3519999999999999</c:v>
                  </c:pt>
                  <c:pt idx="53">
                    <c:v>2.3519999999999999</c:v>
                  </c:pt>
                  <c:pt idx="54">
                    <c:v>2.3519999999999999</c:v>
                  </c:pt>
                  <c:pt idx="55">
                    <c:v>2.3519999999999999</c:v>
                  </c:pt>
                  <c:pt idx="56">
                    <c:v>2.3519999999999999</c:v>
                  </c:pt>
                  <c:pt idx="57">
                    <c:v>2.548</c:v>
                  </c:pt>
                  <c:pt idx="58">
                    <c:v>2.548</c:v>
                  </c:pt>
                  <c:pt idx="59">
                    <c:v>2.548</c:v>
                  </c:pt>
                  <c:pt idx="60">
                    <c:v>2.548</c:v>
                  </c:pt>
                </c:numCache>
              </c:numRef>
            </c:minus>
            <c:spPr>
              <a:noFill/>
              <a:ln w="9525" cap="flat" cmpd="sng" algn="ctr">
                <a:solidFill>
                  <a:schemeClr val="tx1">
                    <a:lumMod val="65000"/>
                    <a:lumOff val="35000"/>
                  </a:schemeClr>
                </a:solidFill>
                <a:round/>
              </a:ln>
              <a:effectLst/>
            </c:spPr>
          </c:errBars>
          <c:cat>
            <c:multiLvlStrRef>
              <c:f>'2.1.3 G27'!$D$7:$E$67</c:f>
              <c:multiLvlStrCache>
                <c:ptCount val="61"/>
                <c:lvl>
                  <c:pt idx="0">
                    <c:v>-24</c:v>
                  </c:pt>
                  <c:pt idx="1">
                    <c:v>-23</c:v>
                  </c:pt>
                  <c:pt idx="2">
                    <c:v>-22</c:v>
                  </c:pt>
                  <c:pt idx="3">
                    <c:v>-21</c:v>
                  </c:pt>
                  <c:pt idx="4">
                    <c:v>-20</c:v>
                  </c:pt>
                  <c:pt idx="5">
                    <c:v>-19</c:v>
                  </c:pt>
                  <c:pt idx="6">
                    <c:v>-18</c:v>
                  </c:pt>
                  <c:pt idx="7">
                    <c:v>-17</c:v>
                  </c:pt>
                  <c:pt idx="8">
                    <c:v>-16</c:v>
                  </c:pt>
                  <c:pt idx="9">
                    <c:v>-15</c:v>
                  </c:pt>
                  <c:pt idx="10">
                    <c:v>-14</c:v>
                  </c:pt>
                  <c:pt idx="11">
                    <c:v>-13</c:v>
                  </c:pt>
                  <c:pt idx="12">
                    <c:v>-12</c:v>
                  </c:pt>
                  <c:pt idx="13">
                    <c:v>-11</c:v>
                  </c:pt>
                  <c:pt idx="14">
                    <c:v>-10</c:v>
                  </c:pt>
                  <c:pt idx="15">
                    <c:v>-9</c:v>
                  </c:pt>
                  <c:pt idx="16">
                    <c:v>-8</c:v>
                  </c:pt>
                  <c:pt idx="17">
                    <c:v>-7</c:v>
                  </c:pt>
                  <c:pt idx="18">
                    <c:v>-6</c:v>
                  </c:pt>
                  <c:pt idx="19">
                    <c:v>-5</c:v>
                  </c:pt>
                  <c:pt idx="20">
                    <c:v>-4</c:v>
                  </c:pt>
                  <c:pt idx="21">
                    <c:v>-3</c:v>
                  </c:pt>
                  <c:pt idx="22">
                    <c:v>-2</c:v>
                  </c:pt>
                  <c:pt idx="23">
                    <c:v>-1</c:v>
                  </c:pt>
                  <c:pt idx="25">
                    <c:v>1</c:v>
                  </c:pt>
                  <c:pt idx="26">
                    <c:v>2</c:v>
                  </c:pt>
                  <c:pt idx="27">
                    <c:v>3</c:v>
                  </c:pt>
                  <c:pt idx="28">
                    <c:v>4</c:v>
                  </c:pt>
                  <c:pt idx="29">
                    <c:v>5</c:v>
                  </c:pt>
                  <c:pt idx="30">
                    <c:v>6</c:v>
                  </c:pt>
                  <c:pt idx="31">
                    <c:v>7</c:v>
                  </c:pt>
                  <c:pt idx="32">
                    <c:v>8</c:v>
                  </c:pt>
                  <c:pt idx="33">
                    <c:v>9</c:v>
                  </c:pt>
                  <c:pt idx="34">
                    <c:v>10</c:v>
                  </c:pt>
                  <c:pt idx="35">
                    <c:v>11</c:v>
                  </c:pt>
                  <c:pt idx="36">
                    <c:v>12</c:v>
                  </c:pt>
                  <c:pt idx="37">
                    <c:v>13</c:v>
                  </c:pt>
                  <c:pt idx="38">
                    <c:v>14</c:v>
                  </c:pt>
                  <c:pt idx="39">
                    <c:v>15</c:v>
                  </c:pt>
                  <c:pt idx="40">
                    <c:v>16</c:v>
                  </c:pt>
                  <c:pt idx="41">
                    <c:v>17</c:v>
                  </c:pt>
                  <c:pt idx="42">
                    <c:v>18</c:v>
                  </c:pt>
                  <c:pt idx="43">
                    <c:v>19</c:v>
                  </c:pt>
                  <c:pt idx="44">
                    <c:v>20</c:v>
                  </c:pt>
                  <c:pt idx="45">
                    <c:v>21</c:v>
                  </c:pt>
                  <c:pt idx="46">
                    <c:v>22</c:v>
                  </c:pt>
                  <c:pt idx="47">
                    <c:v>23</c:v>
                  </c:pt>
                  <c:pt idx="48">
                    <c:v>24</c:v>
                  </c:pt>
                  <c:pt idx="49">
                    <c:v>25</c:v>
                  </c:pt>
                  <c:pt idx="50">
                    <c:v>26</c:v>
                  </c:pt>
                  <c:pt idx="51">
                    <c:v>27</c:v>
                  </c:pt>
                  <c:pt idx="52">
                    <c:v>28</c:v>
                  </c:pt>
                  <c:pt idx="53">
                    <c:v>29</c:v>
                  </c:pt>
                  <c:pt idx="54">
                    <c:v>30</c:v>
                  </c:pt>
                  <c:pt idx="55">
                    <c:v>31</c:v>
                  </c:pt>
                  <c:pt idx="56">
                    <c:v>32</c:v>
                  </c:pt>
                  <c:pt idx="57">
                    <c:v>33</c:v>
                  </c:pt>
                  <c:pt idx="58">
                    <c:v>34</c:v>
                  </c:pt>
                  <c:pt idx="59">
                    <c:v>35</c:v>
                  </c:pt>
                  <c:pt idx="60">
                    <c:v>36</c:v>
                  </c:pt>
                </c:lvl>
                <c:lvl>
                  <c:pt idx="0">
                    <c:v>Antes del tratamiento</c:v>
                  </c:pt>
                  <c:pt idx="24">
                    <c:v>Después del tratamiento</c:v>
                  </c:pt>
                </c:lvl>
              </c:multiLvlStrCache>
            </c:multiLvlStrRef>
          </c:cat>
          <c:val>
            <c:numRef>
              <c:f>'2.1.3 G27'!$F$7:$F$67</c:f>
              <c:numCache>
                <c:formatCode>#,##0.0</c:formatCode>
                <c:ptCount val="61"/>
                <c:pt idx="1">
                  <c:v>-0.3</c:v>
                </c:pt>
                <c:pt idx="2">
                  <c:v>-1.0999999999999999</c:v>
                </c:pt>
                <c:pt idx="3">
                  <c:v>-1.4000000000000001</c:v>
                </c:pt>
                <c:pt idx="4">
                  <c:v>-1.3</c:v>
                </c:pt>
                <c:pt idx="5">
                  <c:v>-0.70000000000000007</c:v>
                </c:pt>
                <c:pt idx="6">
                  <c:v>-1.5</c:v>
                </c:pt>
                <c:pt idx="7">
                  <c:v>-1.0999999999999999</c:v>
                </c:pt>
                <c:pt idx="8">
                  <c:v>-1.6</c:v>
                </c:pt>
                <c:pt idx="9">
                  <c:v>-0.89999999999999991</c:v>
                </c:pt>
                <c:pt idx="10">
                  <c:v>-1.7000000000000002</c:v>
                </c:pt>
                <c:pt idx="11">
                  <c:v>-1.4000000000000001</c:v>
                </c:pt>
                <c:pt idx="12">
                  <c:v>-1.2</c:v>
                </c:pt>
                <c:pt idx="13">
                  <c:v>-0.8</c:v>
                </c:pt>
                <c:pt idx="14">
                  <c:v>-1.7999999999999998</c:v>
                </c:pt>
                <c:pt idx="15">
                  <c:v>-1.7000000000000002</c:v>
                </c:pt>
                <c:pt idx="16">
                  <c:v>-1.5</c:v>
                </c:pt>
                <c:pt idx="17">
                  <c:v>-1.3</c:v>
                </c:pt>
                <c:pt idx="18">
                  <c:v>-1.7999999999999998</c:v>
                </c:pt>
                <c:pt idx="19">
                  <c:v>-0.8</c:v>
                </c:pt>
                <c:pt idx="20">
                  <c:v>-0.89999999999999991</c:v>
                </c:pt>
                <c:pt idx="21">
                  <c:v>-0.5</c:v>
                </c:pt>
                <c:pt idx="22">
                  <c:v>0.6</c:v>
                </c:pt>
                <c:pt idx="23">
                  <c:v>-0.6</c:v>
                </c:pt>
                <c:pt idx="25">
                  <c:v>21.5</c:v>
                </c:pt>
                <c:pt idx="26">
                  <c:v>20.200000000000003</c:v>
                </c:pt>
                <c:pt idx="27">
                  <c:v>19.5</c:v>
                </c:pt>
                <c:pt idx="28">
                  <c:v>18.3</c:v>
                </c:pt>
                <c:pt idx="29">
                  <c:v>17.5</c:v>
                </c:pt>
                <c:pt idx="30">
                  <c:v>17.399999999999999</c:v>
                </c:pt>
                <c:pt idx="31">
                  <c:v>16.7</c:v>
                </c:pt>
                <c:pt idx="32">
                  <c:v>16.7</c:v>
                </c:pt>
                <c:pt idx="33">
                  <c:v>16.5</c:v>
                </c:pt>
                <c:pt idx="34">
                  <c:v>17.100000000000001</c:v>
                </c:pt>
                <c:pt idx="35">
                  <c:v>16.8</c:v>
                </c:pt>
                <c:pt idx="36">
                  <c:v>16.400000000000002</c:v>
                </c:pt>
                <c:pt idx="37">
                  <c:v>15.9</c:v>
                </c:pt>
                <c:pt idx="38">
                  <c:v>15.7</c:v>
                </c:pt>
                <c:pt idx="39">
                  <c:v>15</c:v>
                </c:pt>
                <c:pt idx="40">
                  <c:v>14.7</c:v>
                </c:pt>
                <c:pt idx="41">
                  <c:v>14.499999999999998</c:v>
                </c:pt>
                <c:pt idx="42">
                  <c:v>15.1</c:v>
                </c:pt>
                <c:pt idx="43">
                  <c:v>14.799999999999999</c:v>
                </c:pt>
                <c:pt idx="44">
                  <c:v>14.6</c:v>
                </c:pt>
                <c:pt idx="45">
                  <c:v>14.6</c:v>
                </c:pt>
                <c:pt idx="46">
                  <c:v>14.899999999999999</c:v>
                </c:pt>
                <c:pt idx="47">
                  <c:v>14.399999999999999</c:v>
                </c:pt>
                <c:pt idx="48">
                  <c:v>14.000000000000002</c:v>
                </c:pt>
                <c:pt idx="49">
                  <c:v>13.600000000000001</c:v>
                </c:pt>
                <c:pt idx="50">
                  <c:v>14.399999999999999</c:v>
                </c:pt>
                <c:pt idx="51">
                  <c:v>14.499999999999998</c:v>
                </c:pt>
                <c:pt idx="52">
                  <c:v>13.600000000000001</c:v>
                </c:pt>
                <c:pt idx="53">
                  <c:v>14.099999999999998</c:v>
                </c:pt>
                <c:pt idx="54">
                  <c:v>13.8</c:v>
                </c:pt>
                <c:pt idx="55">
                  <c:v>13.600000000000001</c:v>
                </c:pt>
                <c:pt idx="56">
                  <c:v>14.899999999999999</c:v>
                </c:pt>
                <c:pt idx="57">
                  <c:v>14.7</c:v>
                </c:pt>
                <c:pt idx="58">
                  <c:v>13.5</c:v>
                </c:pt>
                <c:pt idx="59">
                  <c:v>13.200000000000001</c:v>
                </c:pt>
                <c:pt idx="60">
                  <c:v>13.200000000000001</c:v>
                </c:pt>
              </c:numCache>
            </c:numRef>
          </c:val>
          <c:smooth val="0"/>
          <c:extLst>
            <c:ext xmlns:c16="http://schemas.microsoft.com/office/drawing/2014/chart" uri="{C3380CC4-5D6E-409C-BE32-E72D297353CC}">
              <c16:uniqueId val="{00000000-13F3-BA43-A0F2-3646961F9157}"/>
            </c:ext>
          </c:extLst>
        </c:ser>
        <c:dLbls>
          <c:showLegendKey val="0"/>
          <c:showVal val="0"/>
          <c:showCatName val="0"/>
          <c:showSerName val="0"/>
          <c:showPercent val="0"/>
          <c:showBubbleSize val="0"/>
        </c:dLbls>
        <c:marker val="1"/>
        <c:smooth val="0"/>
        <c:axId val="329938191"/>
        <c:axId val="329938607"/>
      </c:lineChart>
      <c:catAx>
        <c:axId val="329938191"/>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tickLblSkip val="2"/>
        <c:noMultiLvlLbl val="0"/>
      </c:catAx>
      <c:valAx>
        <c:axId val="329938607"/>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r>
              <a:rPr lang="es-ES_tradnl" sz="1000"/>
              <a:t>Empleo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5.5282750826942027E-2"/>
          <c:y val="0.1415790139320463"/>
          <c:w val="0.92628452821256246"/>
          <c:h val="0.621278368010177"/>
        </c:manualLayout>
      </c:layout>
      <c:barChart>
        <c:barDir val="col"/>
        <c:grouping val="clustered"/>
        <c:varyColors val="0"/>
        <c:ser>
          <c:idx val="1"/>
          <c:order val="1"/>
          <c:tx>
            <c:strRef>
              <c:f>'2.1.3 G28'!$G$8</c:f>
              <c:strCache>
                <c:ptCount val="1"/>
                <c:pt idx="0">
                  <c:v>Tratados </c:v>
                </c:pt>
              </c:strCache>
            </c:strRef>
          </c:tx>
          <c:spPr>
            <a:solidFill>
              <a:srgbClr val="43041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'2.1.3 G28'!$E$9</c:f>
              <c:strCache>
                <c:ptCount val="1"/>
                <c:pt idx="0">
                  <c:v>Empleo (15 días)</c:v>
                </c:pt>
              </c:strCache>
            </c:strRef>
          </c:cat>
          <c:val>
            <c:numRef>
              <c:f>'2.1.3 G28'!$G$9</c:f>
              <c:numCache>
                <c:formatCode>#,##0.0</c:formatCode>
                <c:ptCount val="1"/>
                <c:pt idx="0">
                  <c:v>83.9</c:v>
                </c:pt>
              </c:numCache>
            </c:numRef>
          </c:val>
          <c:extLst>
            <c:ext xmlns:c16="http://schemas.microsoft.com/office/drawing/2014/chart" uri="{C3380CC4-5D6E-409C-BE32-E72D297353CC}">
              <c16:uniqueId val="{00000000-12BD-144C-BAF4-328E456CCCDF}"/>
            </c:ext>
          </c:extLst>
        </c:ser>
        <c:ser>
          <c:idx val="3"/>
          <c:order val="3"/>
          <c:tx>
            <c:strRef>
              <c:f>'2.1.3 G28'!$I$8</c:f>
              <c:strCache>
                <c:ptCount val="1"/>
                <c:pt idx="0">
                  <c:v>Controles </c:v>
                </c:pt>
              </c:strCache>
            </c:strRef>
          </c:tx>
          <c:spPr>
            <a:solidFill>
              <a:srgbClr val="D9D9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'2.1.3 G28'!$E$9</c:f>
              <c:strCache>
                <c:ptCount val="1"/>
                <c:pt idx="0">
                  <c:v>Empleo (15 días)</c:v>
                </c:pt>
              </c:strCache>
            </c:strRef>
          </c:cat>
          <c:val>
            <c:numRef>
              <c:f>'2.1.3 G28'!$I$9</c:f>
              <c:numCache>
                <c:formatCode>#,##0.0</c:formatCode>
                <c:ptCount val="1"/>
                <c:pt idx="0">
                  <c:v>66.7</c:v>
                </c:pt>
              </c:numCache>
            </c:numRef>
          </c:val>
          <c:extLst>
            <c:ext xmlns:c16="http://schemas.microsoft.com/office/drawing/2014/chart" uri="{C3380CC4-5D6E-409C-BE32-E72D297353CC}">
              <c16:uniqueId val="{00000001-12BD-144C-BAF4-328E456CCCDF}"/>
            </c:ext>
          </c:extLst>
        </c:ser>
        <c:dLbls>
          <c:dLblPos val="outEnd"/>
          <c:showLegendKey val="0"/>
          <c:showVal val="1"/>
          <c:showCatName val="0"/>
          <c:showSerName val="0"/>
          <c:showPercent val="0"/>
          <c:showBubbleSize val="0"/>
        </c:dLbls>
        <c:gapWidth val="219"/>
        <c:overlap val="-27"/>
        <c:axId val="521433040"/>
        <c:axId val="521428120"/>
        <c:extLst>
          <c:ext xmlns:c15="http://schemas.microsoft.com/office/drawing/2012/chart" uri="{02D57815-91ED-43cb-92C2-25804820EDAC}">
            <c15:filteredBarSeries>
              <c15:ser>
                <c:idx val="0"/>
                <c:order val="0"/>
                <c:tx>
                  <c:strRef>
                    <c:extLst>
                      <c:ext uri="{02D57815-91ED-43cb-92C2-25804820EDAC}">
                        <c15:formulaRef>
                          <c15:sqref>'2.1.3 G28'!$F$8</c15:sqref>
                        </c15:formulaRef>
                      </c:ext>
                    </c:extLst>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'2.1.3 G28'!$E$9</c15:sqref>
                        </c15:formulaRef>
                      </c:ext>
                    </c:extLst>
                    <c:strCache>
                      <c:ptCount val="1"/>
                      <c:pt idx="0">
                        <c:v>Empleo (15 días)</c:v>
                      </c:pt>
                    </c:strCache>
                  </c:strRef>
                </c:cat>
                <c:val>
                  <c:numRef>
                    <c:extLst>
                      <c:ext uri="{02D57815-91ED-43cb-92C2-25804820EDAC}">
                        <c15:formulaRef>
                          <c15:sqref>'2.1.3 G28'!$F$9</c15:sqref>
                        </c15:formulaRef>
                      </c:ext>
                    </c:extLst>
                    <c:numCache>
                      <c:formatCode>General</c:formatCode>
                      <c:ptCount val="1"/>
                    </c:numCache>
                  </c:numRef>
                </c:val>
                <c:extLst>
                  <c:ext xmlns:c16="http://schemas.microsoft.com/office/drawing/2014/chart" uri="{C3380CC4-5D6E-409C-BE32-E72D297353CC}">
                    <c16:uniqueId val="{00000002-12BD-144C-BAF4-328E456CCC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'2.1.3 G28'!$H$8</c15:sqref>
                        </c15:formulaRef>
                      </c:ext>
                    </c:extLst>
                    <c:strCache>
                      <c:ptCount val="1"/>
                      <c:pt idx="0">
                        <c:v>Desviación T</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'2.1.3 G28'!$E$9</c15:sqref>
                        </c15:formulaRef>
                      </c:ext>
                    </c:extLst>
                    <c:strCache>
                      <c:ptCount val="1"/>
                      <c:pt idx="0">
                        <c:v>Empleo (15 días)</c:v>
                      </c:pt>
                    </c:strCache>
                  </c:strRef>
                </c:cat>
                <c:val>
                  <c:numRef>
                    <c:extLst xmlns:c15="http://schemas.microsoft.com/office/drawing/2012/chart">
                      <c:ext xmlns:c15="http://schemas.microsoft.com/office/drawing/2012/chart" uri="{02D57815-91ED-43cb-92C2-25804820EDAC}">
                        <c15:formulaRef>
                          <c15:sqref>'2.1.3 G28'!$H$9</c15:sqref>
                        </c15:formulaRef>
                      </c:ext>
                    </c:extLst>
                    <c:numCache>
                      <c:formatCode>#,##0.0</c:formatCode>
                      <c:ptCount val="1"/>
                      <c:pt idx="0">
                        <c:v>0.5</c:v>
                      </c:pt>
                    </c:numCache>
                  </c:numRef>
                </c:val>
                <c:extLst xmlns:c15="http://schemas.microsoft.com/office/drawing/2012/chart">
                  <c:ext xmlns:c16="http://schemas.microsoft.com/office/drawing/2014/chart" uri="{C3380CC4-5D6E-409C-BE32-E72D297353CC}">
                    <c16:uniqueId val="{00000003-12BD-144C-BAF4-328E456CCC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'2.1.3 G28'!$J$8</c15:sqref>
                        </c15:formulaRef>
                      </c:ext>
                    </c:extLst>
                    <c:strCache>
                      <c:ptCount val="1"/>
                      <c:pt idx="0">
                        <c:v>Desviación C.</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'2.1.3 G28'!$E$9</c15:sqref>
                        </c15:formulaRef>
                      </c:ext>
                    </c:extLst>
                    <c:strCache>
                      <c:ptCount val="1"/>
                      <c:pt idx="0">
                        <c:v>Empleo (15 días)</c:v>
                      </c:pt>
                    </c:strCache>
                  </c:strRef>
                </c:cat>
                <c:val>
                  <c:numRef>
                    <c:extLst xmlns:c15="http://schemas.microsoft.com/office/drawing/2012/chart">
                      <c:ext xmlns:c15="http://schemas.microsoft.com/office/drawing/2012/chart" uri="{02D57815-91ED-43cb-92C2-25804820EDAC}">
                        <c15:formulaRef>
                          <c15:sqref>'2.1.3 G28'!$J$9</c15:sqref>
                        </c15:formulaRef>
                      </c:ext>
                    </c:extLst>
                    <c:numCache>
                      <c:formatCode>#,##0.0</c:formatCode>
                      <c:ptCount val="1"/>
                      <c:pt idx="0">
                        <c:v>0.5</c:v>
                      </c:pt>
                    </c:numCache>
                  </c:numRef>
                </c:val>
                <c:extLst xmlns:c15="http://schemas.microsoft.com/office/drawing/2012/chart">
                  <c:ext xmlns:c16="http://schemas.microsoft.com/office/drawing/2014/chart" uri="{C3380CC4-5D6E-409C-BE32-E72D297353CC}">
                    <c16:uniqueId val="{00000004-12BD-144C-BAF4-328E456CCCDF}"/>
                  </c:ext>
                </c:extLst>
              </c15:ser>
            </c15:filteredBarSeries>
          </c:ext>
        </c:extLst>
      </c:barChart>
      <c:catAx>
        <c:axId val="521433040"/>
        <c:scaling>
          <c:orientation val="minMax"/>
        </c:scaling>
        <c:delete val="1"/>
        <c:axPos val="b"/>
        <c:numFmt formatCode="General" sourceLinked="1"/>
        <c:majorTickMark val="none"/>
        <c:minorTickMark val="none"/>
        <c:tickLblPos val="nextTo"/>
        <c:crossAx val="521428120"/>
        <c:crosses val="autoZero"/>
        <c:auto val="1"/>
        <c:lblAlgn val="ctr"/>
        <c:lblOffset val="100"/>
        <c:noMultiLvlLbl val="0"/>
      </c:catAx>
      <c:valAx>
        <c:axId val="521428120"/>
        <c:scaling>
          <c:orientation val="minMax"/>
        </c:scaling>
        <c:delete val="1"/>
        <c:axPos val="l"/>
        <c:numFmt formatCode="0" sourceLinked="0"/>
        <c:majorTickMark val="none"/>
        <c:minorTickMark val="none"/>
        <c:tickLblPos val="nextTo"/>
        <c:crossAx val="521433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r>
              <a:rPr lang="es-ES_tradnl" sz="1000"/>
              <a:t>Días empleo en el mes</a:t>
            </a:r>
          </a:p>
        </c:rich>
      </c:tx>
      <c:layout>
        <c:manualLayout>
          <c:xMode val="edge"/>
          <c:yMode val="edge"/>
          <c:x val="0.15320788606122943"/>
          <c:y val="6.92485048236973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5.5282632688696341E-2"/>
          <c:y val="0.16647476039081832"/>
          <c:w val="0.92628452821256246"/>
          <c:h val="0.621278368010177"/>
        </c:manualLayout>
      </c:layout>
      <c:barChart>
        <c:barDir val="col"/>
        <c:grouping val="clustered"/>
        <c:varyColors val="0"/>
        <c:ser>
          <c:idx val="1"/>
          <c:order val="1"/>
          <c:spPr>
            <a:solidFill>
              <a:srgbClr val="43041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'2.1.3 G28'!$E$12</c:f>
              <c:strCache>
                <c:ptCount val="1"/>
                <c:pt idx="0">
                  <c:v>Número de días de empleo al mes (días)</c:v>
                </c:pt>
              </c:strCache>
            </c:strRef>
          </c:cat>
          <c:val>
            <c:numRef>
              <c:f>'2.1.3 G28'!$G$12</c:f>
              <c:numCache>
                <c:formatCode>#,##0.0</c:formatCode>
                <c:ptCount val="1"/>
                <c:pt idx="0">
                  <c:v>25.510999999999999</c:v>
                </c:pt>
              </c:numCache>
            </c:numRef>
          </c:val>
          <c:extLst>
            <c:ext xmlns:c15="http://schemas.microsoft.com/office/drawing/2012/chart" uri="{02D57815-91ED-43cb-92C2-25804820EDAC}">
              <c15:filteredSeriesTitle>
                <c15:tx>
                  <c:strRef>
                    <c:extLst>
                      <c:ext uri="{02D57815-91ED-43cb-92C2-25804820EDAC}">
                        <c15:formulaRef>
                          <c15:sqref>'[1]2.2'!#REF!</c15:sqref>
                        </c15:formulaRef>
                      </c:ext>
                    </c:extLst>
                    <c:strCache>
                      <c:ptCount val="1"/>
                      <c:pt idx="0">
                        <c:v>#¡REF!</c:v>
                      </c:pt>
                    </c:strCache>
                  </c:strRef>
                </c15:tx>
              </c15:filteredSeriesTitle>
            </c:ext>
            <c:ext xmlns:c16="http://schemas.microsoft.com/office/drawing/2014/chart" uri="{C3380CC4-5D6E-409C-BE32-E72D297353CC}">
              <c16:uniqueId val="{00000000-734E-F141-A207-572F121C1F76}"/>
            </c:ext>
          </c:extLst>
        </c:ser>
        <c:ser>
          <c:idx val="3"/>
          <c:order val="3"/>
          <c:spPr>
            <a:solidFill>
              <a:srgbClr val="D9D9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'2.1.3 G28'!$E$12</c:f>
              <c:strCache>
                <c:ptCount val="1"/>
                <c:pt idx="0">
                  <c:v>Número de días de empleo al mes (días)</c:v>
                </c:pt>
              </c:strCache>
            </c:strRef>
          </c:cat>
          <c:val>
            <c:numRef>
              <c:f>'2.1.3 G28'!$I$12</c:f>
              <c:numCache>
                <c:formatCode>#,##0.0</c:formatCode>
                <c:ptCount val="1"/>
                <c:pt idx="0">
                  <c:v>20.251999999999999</c:v>
                </c:pt>
              </c:numCache>
            </c:numRef>
          </c:val>
          <c:extLst>
            <c:ext xmlns:c15="http://schemas.microsoft.com/office/drawing/2012/chart" uri="{02D57815-91ED-43cb-92C2-25804820EDAC}">
              <c15:filteredSeriesTitle>
                <c15:tx>
                  <c:strRef>
                    <c:extLst>
                      <c:ext uri="{02D57815-91ED-43cb-92C2-25804820EDAC}">
                        <c15:formulaRef>
                          <c15:sqref>'[1]2.2'!#REF!</c15:sqref>
                        </c15:formulaRef>
                      </c:ext>
                    </c:extLst>
                    <c:strCache>
                      <c:ptCount val="1"/>
                      <c:pt idx="0">
                        <c:v>#¡REF!</c:v>
                      </c:pt>
                    </c:strCache>
                  </c:strRef>
                </c15:tx>
              </c15:filteredSeriesTitle>
            </c:ext>
            <c:ext xmlns:c16="http://schemas.microsoft.com/office/drawing/2014/chart" uri="{C3380CC4-5D6E-409C-BE32-E72D297353CC}">
              <c16:uniqueId val="{00000001-734E-F141-A207-572F121C1F76}"/>
            </c:ext>
          </c:extLst>
        </c:ser>
        <c:dLbls>
          <c:dLblPos val="outEnd"/>
          <c:showLegendKey val="0"/>
          <c:showVal val="1"/>
          <c:showCatName val="0"/>
          <c:showSerName val="0"/>
          <c:showPercent val="0"/>
          <c:showBubbleSize val="0"/>
        </c:dLbls>
        <c:gapWidth val="219"/>
        <c:overlap val="-27"/>
        <c:axId val="521433040"/>
        <c:axId val="521428120"/>
        <c:extLst>
          <c:ext xmlns:c15="http://schemas.microsoft.com/office/drawing/2012/chart" uri="{02D57815-91ED-43cb-92C2-25804820EDAC}">
            <c15:filteredBarSeries>
              <c15: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'2.1.3 G28'!$E$12</c15:sqref>
                        </c15:formulaRef>
                      </c:ext>
                    </c:extLst>
                    <c:strCache>
                      <c:ptCount val="1"/>
                      <c:pt idx="0">
                        <c:v>Número de días de empleo al mes (días)</c:v>
                      </c:pt>
                    </c:strCache>
                  </c:strRef>
                </c:cat>
                <c:val>
                  <c:numRef>
                    <c:extLst>
                      <c:ext uri="{02D57815-91ED-43cb-92C2-25804820EDAC}">
                        <c15:formulaRef>
                          <c15:sqref>'2.1.3 G28'!$F$12</c15:sqref>
                        </c15:formulaRef>
                      </c:ext>
                    </c:extLst>
                    <c:numCache>
                      <c:formatCode>General</c:formatCode>
                      <c:ptCount val="1"/>
                    </c:numCache>
                  </c:numRef>
                </c:val>
                <c:extLst>
                  <c:ext uri="{02D57815-91ED-43cb-92C2-25804820EDAC}">
                    <c15:filteredSeriesTitle>
                      <c15:tx>
                        <c:strRef>
                          <c:extLst>
                            <c:ext uri="{02D57815-91ED-43cb-92C2-25804820EDAC}">
                              <c15:formulaRef>
                                <c15:sqref>'[1]2.2'!#REF!</c15:sqref>
                              </c15:formulaRef>
                            </c:ext>
                          </c:extLst>
                          <c:strCache>
                            <c:ptCount val="1"/>
                            <c:pt idx="0">
                              <c:v>#¡REF!</c:v>
                            </c:pt>
                          </c:strCache>
                        </c:strRef>
                      </c15:tx>
                    </c15:filteredSeriesTitle>
                  </c:ext>
                  <c:ext xmlns:c16="http://schemas.microsoft.com/office/drawing/2014/chart" uri="{C3380CC4-5D6E-409C-BE32-E72D297353CC}">
                    <c16:uniqueId val="{00000002-734E-F141-A207-572F121C1F76}"/>
                  </c:ext>
                </c:extLst>
              </c15:ser>
            </c15:filteredBarSeries>
            <c15:filteredBarSeries>
              <c15:ser>
                <c:idx val="2"/>
                <c:order val="2"/>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'2.1.3 G28'!$E$12</c15:sqref>
                        </c15:formulaRef>
                      </c:ext>
                    </c:extLst>
                    <c:strCache>
                      <c:ptCount val="1"/>
                      <c:pt idx="0">
                        <c:v>Número de días de empleo al mes (días)</c:v>
                      </c:pt>
                    </c:strCache>
                  </c:strRef>
                </c:cat>
                <c:val>
                  <c:numRef>
                    <c:extLst xmlns:c15="http://schemas.microsoft.com/office/drawing/2012/chart">
                      <c:ext xmlns:c15="http://schemas.microsoft.com/office/drawing/2012/chart" uri="{02D57815-91ED-43cb-92C2-25804820EDAC}">
                        <c15:formulaRef>
                          <c15:sqref>'2.1.3 G28'!$H$12</c15:sqref>
                        </c15:formulaRef>
                      </c:ext>
                    </c:extLst>
                    <c:numCache>
                      <c:formatCode>#,##0.0</c:formatCode>
                      <c:ptCount val="1"/>
                      <c:pt idx="0">
                        <c:v>0.16300000000000001</c:v>
                      </c:pt>
                    </c:numCache>
                  </c:numRef>
                </c:val>
                <c:extLst xmlns:c15="http://schemas.microsoft.com/office/drawing/2012/chart">
                  <c:ext xmlns:c15="http://schemas.microsoft.com/office/drawing/2012/chart" uri="{02D57815-91ED-43cb-92C2-25804820EDAC}">
                    <c15:filteredSeriesTitle>
                      <c15:tx>
                        <c:strRef>
                          <c:extLst>
                            <c:ext uri="{02D57815-91ED-43cb-92C2-25804820EDAC}">
                              <c15:formulaRef>
                                <c15:sqref>'[1]2.2'!#REF!</c15:sqref>
                              </c15:formulaRef>
                            </c:ext>
                          </c:extLst>
                          <c:strCache>
                            <c:ptCount val="1"/>
                            <c:pt idx="0">
                              <c:v>#¡REF!</c:v>
                            </c:pt>
                          </c:strCache>
                        </c:strRef>
                      </c15:tx>
                    </c15:filteredSeriesTitle>
                  </c:ext>
                  <c:ext xmlns:c16="http://schemas.microsoft.com/office/drawing/2014/chart" uri="{C3380CC4-5D6E-409C-BE32-E72D297353CC}">
                    <c16:uniqueId val="{00000003-734E-F141-A207-572F121C1F76}"/>
                  </c:ext>
                </c:extLst>
              </c15:ser>
            </c15:filteredBarSeries>
            <c15:filteredBarSeries>
              <c15:ser>
                <c:idx val="4"/>
                <c:order val="4"/>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'2.1.3 G28'!$E$12</c15:sqref>
                        </c15:formulaRef>
                      </c:ext>
                    </c:extLst>
                    <c:strCache>
                      <c:ptCount val="1"/>
                      <c:pt idx="0">
                        <c:v>Número de días de empleo al mes (días)</c:v>
                      </c:pt>
                    </c:strCache>
                  </c:strRef>
                </c:cat>
                <c:val>
                  <c:numRef>
                    <c:extLst xmlns:c15="http://schemas.microsoft.com/office/drawing/2012/chart">
                      <c:ext xmlns:c15="http://schemas.microsoft.com/office/drawing/2012/chart" uri="{02D57815-91ED-43cb-92C2-25804820EDAC}">
                        <c15:formulaRef>
                          <c15:sqref>'2.1.3 G28'!$J$12</c15:sqref>
                        </c15:formulaRef>
                      </c:ext>
                    </c:extLst>
                    <c:numCache>
                      <c:formatCode>#,##0.0</c:formatCode>
                      <c:ptCount val="1"/>
                      <c:pt idx="0">
                        <c:v>0.156</c:v>
                      </c:pt>
                    </c:numCache>
                  </c:numRef>
                </c:val>
                <c:extLst xmlns:c15="http://schemas.microsoft.com/office/drawing/2012/chart">
                  <c:ext xmlns:c15="http://schemas.microsoft.com/office/drawing/2012/chart" uri="{02D57815-91ED-43cb-92C2-25804820EDAC}">
                    <c15:filteredSeriesTitle>
                      <c15:tx>
                        <c:strRef>
                          <c:extLst>
                            <c:ext uri="{02D57815-91ED-43cb-92C2-25804820EDAC}">
                              <c15:formulaRef>
                                <c15:sqref>'[1]2.2'!#REF!</c15:sqref>
                              </c15:formulaRef>
                            </c:ext>
                          </c:extLst>
                          <c:strCache>
                            <c:ptCount val="1"/>
                            <c:pt idx="0">
                              <c:v>#¡REF!</c:v>
                            </c:pt>
                          </c:strCache>
                        </c:strRef>
                      </c15:tx>
                    </c15:filteredSeriesTitle>
                  </c:ext>
                  <c:ext xmlns:c16="http://schemas.microsoft.com/office/drawing/2014/chart" uri="{C3380CC4-5D6E-409C-BE32-E72D297353CC}">
                    <c16:uniqueId val="{00000004-734E-F141-A207-572F121C1F76}"/>
                  </c:ext>
                </c:extLst>
              </c15:ser>
            </c15:filteredBarSeries>
          </c:ext>
        </c:extLst>
      </c:barChart>
      <c:catAx>
        <c:axId val="521433040"/>
        <c:scaling>
          <c:orientation val="minMax"/>
        </c:scaling>
        <c:delete val="1"/>
        <c:axPos val="b"/>
        <c:numFmt formatCode="General" sourceLinked="1"/>
        <c:majorTickMark val="none"/>
        <c:minorTickMark val="none"/>
        <c:tickLblPos val="nextTo"/>
        <c:crossAx val="521428120"/>
        <c:crosses val="autoZero"/>
        <c:auto val="1"/>
        <c:lblAlgn val="ctr"/>
        <c:lblOffset val="100"/>
        <c:noMultiLvlLbl val="0"/>
      </c:catAx>
      <c:valAx>
        <c:axId val="521428120"/>
        <c:scaling>
          <c:orientation val="minMax"/>
        </c:scaling>
        <c:delete val="1"/>
        <c:axPos val="l"/>
        <c:numFmt formatCode="0" sourceLinked="0"/>
        <c:majorTickMark val="none"/>
        <c:minorTickMark val="none"/>
        <c:tickLblPos val="nextTo"/>
        <c:crossAx val="521433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r>
              <a:rPr lang="es-ES_tradnl" sz="1000"/>
              <a:t>Contrato indefinido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5.5282750826942027E-2"/>
          <c:y val="0.1415790139320463"/>
          <c:w val="0.92628452821256246"/>
          <c:h val="0.621278368010177"/>
        </c:manualLayout>
      </c:layout>
      <c:barChart>
        <c:barDir val="col"/>
        <c:grouping val="clustered"/>
        <c:varyColors val="0"/>
        <c:ser>
          <c:idx val="1"/>
          <c:order val="0"/>
          <c:tx>
            <c:strRef>
              <c:f>'2.1.3 G28'!$G$8</c:f>
              <c:strCache>
                <c:ptCount val="1"/>
                <c:pt idx="0">
                  <c:v>Tratados </c:v>
                </c:pt>
              </c:strCache>
            </c:strRef>
          </c:tx>
          <c:spPr>
            <a:solidFill>
              <a:srgbClr val="43041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'2.1.3 G28'!$E$10</c:f>
              <c:strCache>
                <c:ptCount val="1"/>
                <c:pt idx="0">
                  <c:v>Indefinido (15 días)</c:v>
                </c:pt>
              </c:strCache>
            </c:strRef>
          </c:cat>
          <c:val>
            <c:numRef>
              <c:f>'2.1.3 G28'!$G$10</c:f>
              <c:numCache>
                <c:formatCode>#,##0.0</c:formatCode>
                <c:ptCount val="1"/>
                <c:pt idx="0">
                  <c:v>62.1</c:v>
                </c:pt>
              </c:numCache>
            </c:numRef>
          </c:val>
          <c:extLst>
            <c:ext xmlns:c16="http://schemas.microsoft.com/office/drawing/2014/chart" uri="{C3380CC4-5D6E-409C-BE32-E72D297353CC}">
              <c16:uniqueId val="{00000000-A2BB-5A43-AE30-D6E135DDB0C4}"/>
            </c:ext>
          </c:extLst>
        </c:ser>
        <c:ser>
          <c:idx val="3"/>
          <c:order val="1"/>
          <c:tx>
            <c:strRef>
              <c:f>'2.1.3 G28'!$I$8</c:f>
              <c:strCache>
                <c:ptCount val="1"/>
                <c:pt idx="0">
                  <c:v>Controles </c:v>
                </c:pt>
              </c:strCache>
            </c:strRef>
          </c:tx>
          <c:spPr>
            <a:solidFill>
              <a:srgbClr val="D9D9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'2.1.3 G28'!$E$10</c:f>
              <c:strCache>
                <c:ptCount val="1"/>
                <c:pt idx="0">
                  <c:v>Indefinido (15 días)</c:v>
                </c:pt>
              </c:strCache>
            </c:strRef>
          </c:cat>
          <c:val>
            <c:numRef>
              <c:f>'2.1.3 G28'!$I$10</c:f>
              <c:numCache>
                <c:formatCode>#,##0.0</c:formatCode>
                <c:ptCount val="1"/>
                <c:pt idx="0">
                  <c:v>25.6</c:v>
                </c:pt>
              </c:numCache>
            </c:numRef>
          </c:val>
          <c:extLst>
            <c:ext xmlns:c16="http://schemas.microsoft.com/office/drawing/2014/chart" uri="{C3380CC4-5D6E-409C-BE32-E72D297353CC}">
              <c16:uniqueId val="{00000001-A2BB-5A43-AE30-D6E135DDB0C4}"/>
            </c:ext>
          </c:extLst>
        </c:ser>
        <c:dLbls>
          <c:dLblPos val="outEnd"/>
          <c:showLegendKey val="0"/>
          <c:showVal val="1"/>
          <c:showCatName val="0"/>
          <c:showSerName val="0"/>
          <c:showPercent val="0"/>
          <c:showBubbleSize val="0"/>
        </c:dLbls>
        <c:gapWidth val="219"/>
        <c:overlap val="-27"/>
        <c:axId val="521433040"/>
        <c:axId val="521428120"/>
        <c:extLst/>
      </c:barChart>
      <c:catAx>
        <c:axId val="521433040"/>
        <c:scaling>
          <c:orientation val="minMax"/>
        </c:scaling>
        <c:delete val="1"/>
        <c:axPos val="b"/>
        <c:numFmt formatCode="General" sourceLinked="1"/>
        <c:majorTickMark val="none"/>
        <c:minorTickMark val="none"/>
        <c:tickLblPos val="nextTo"/>
        <c:crossAx val="521428120"/>
        <c:crosses val="autoZero"/>
        <c:auto val="1"/>
        <c:lblAlgn val="ctr"/>
        <c:lblOffset val="100"/>
        <c:noMultiLvlLbl val="0"/>
      </c:catAx>
      <c:valAx>
        <c:axId val="521428120"/>
        <c:scaling>
          <c:orientation val="minMax"/>
        </c:scaling>
        <c:delete val="1"/>
        <c:axPos val="l"/>
        <c:numFmt formatCode="0" sourceLinked="0"/>
        <c:majorTickMark val="none"/>
        <c:minorTickMark val="none"/>
        <c:tickLblPos val="nextTo"/>
        <c:crossAx val="521433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r>
              <a:rPr lang="es-ES_tradnl" sz="1000"/>
              <a:t>Jornada</a:t>
            </a:r>
            <a:r>
              <a:rPr lang="es-ES_tradnl" sz="1000" baseline="0"/>
              <a:t> completa</a:t>
            </a:r>
            <a:endParaRPr lang="es-ES_tradnl" sz="10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5.5282750826942027E-2"/>
          <c:y val="0.1415790139320463"/>
          <c:w val="0.92628452821256246"/>
          <c:h val="0.621278368010177"/>
        </c:manualLayout>
      </c:layout>
      <c:barChart>
        <c:barDir val="col"/>
        <c:grouping val="clustered"/>
        <c:varyColors val="0"/>
        <c:ser>
          <c:idx val="1"/>
          <c:order val="0"/>
          <c:tx>
            <c:strRef>
              <c:f>'2.1.3 G28'!$G$8</c:f>
              <c:strCache>
                <c:ptCount val="1"/>
                <c:pt idx="0">
                  <c:v>Tratados </c:v>
                </c:pt>
              </c:strCache>
            </c:strRef>
          </c:tx>
          <c:spPr>
            <a:solidFill>
              <a:srgbClr val="43041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'2.1.3 G28'!$E$11</c:f>
              <c:strCache>
                <c:ptCount val="1"/>
                <c:pt idx="0">
                  <c:v>Jornada completa (15 días)</c:v>
                </c:pt>
              </c:strCache>
            </c:strRef>
          </c:cat>
          <c:val>
            <c:numRef>
              <c:f>'2.1.3 G28'!$G$11</c:f>
              <c:numCache>
                <c:formatCode>#,##0.0</c:formatCode>
                <c:ptCount val="1"/>
                <c:pt idx="0">
                  <c:v>65.400000000000006</c:v>
                </c:pt>
              </c:numCache>
            </c:numRef>
          </c:val>
          <c:extLst>
            <c:ext xmlns:c16="http://schemas.microsoft.com/office/drawing/2014/chart" uri="{C3380CC4-5D6E-409C-BE32-E72D297353CC}">
              <c16:uniqueId val="{00000000-D136-8F4F-A690-D2AE4460DED8}"/>
            </c:ext>
          </c:extLst>
        </c:ser>
        <c:ser>
          <c:idx val="3"/>
          <c:order val="1"/>
          <c:tx>
            <c:strRef>
              <c:f>'2.1.3 G28'!$I$8</c:f>
              <c:strCache>
                <c:ptCount val="1"/>
                <c:pt idx="0">
                  <c:v>Controles </c:v>
                </c:pt>
              </c:strCache>
            </c:strRef>
          </c:tx>
          <c:spPr>
            <a:solidFill>
              <a:srgbClr val="D9D9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'2.1.3 G28'!$E$11</c:f>
              <c:strCache>
                <c:ptCount val="1"/>
                <c:pt idx="0">
                  <c:v>Jornada completa (15 días)</c:v>
                </c:pt>
              </c:strCache>
            </c:strRef>
          </c:cat>
          <c:val>
            <c:numRef>
              <c:f>'2.1.3 G28'!$I$11</c:f>
              <c:numCache>
                <c:formatCode>#,##0.0</c:formatCode>
                <c:ptCount val="1"/>
                <c:pt idx="0">
                  <c:v>46.9</c:v>
                </c:pt>
              </c:numCache>
            </c:numRef>
          </c:val>
          <c:extLst>
            <c:ext xmlns:c16="http://schemas.microsoft.com/office/drawing/2014/chart" uri="{C3380CC4-5D6E-409C-BE32-E72D297353CC}">
              <c16:uniqueId val="{00000001-D136-8F4F-A690-D2AE4460DED8}"/>
            </c:ext>
          </c:extLst>
        </c:ser>
        <c:dLbls>
          <c:dLblPos val="outEnd"/>
          <c:showLegendKey val="0"/>
          <c:showVal val="1"/>
          <c:showCatName val="0"/>
          <c:showSerName val="0"/>
          <c:showPercent val="0"/>
          <c:showBubbleSize val="0"/>
        </c:dLbls>
        <c:gapWidth val="219"/>
        <c:overlap val="-27"/>
        <c:axId val="521433040"/>
        <c:axId val="521428120"/>
        <c:extLst/>
      </c:barChart>
      <c:catAx>
        <c:axId val="521433040"/>
        <c:scaling>
          <c:orientation val="minMax"/>
        </c:scaling>
        <c:delete val="1"/>
        <c:axPos val="b"/>
        <c:numFmt formatCode="General" sourceLinked="1"/>
        <c:majorTickMark val="none"/>
        <c:minorTickMark val="none"/>
        <c:tickLblPos val="nextTo"/>
        <c:crossAx val="521428120"/>
        <c:crosses val="autoZero"/>
        <c:auto val="1"/>
        <c:lblAlgn val="ctr"/>
        <c:lblOffset val="100"/>
        <c:noMultiLvlLbl val="0"/>
      </c:catAx>
      <c:valAx>
        <c:axId val="521428120"/>
        <c:scaling>
          <c:orientation val="minMax"/>
        </c:scaling>
        <c:delete val="1"/>
        <c:axPos val="l"/>
        <c:numFmt formatCode="0" sourceLinked="0"/>
        <c:majorTickMark val="none"/>
        <c:minorTickMark val="none"/>
        <c:tickLblPos val="nextTo"/>
        <c:crossAx val="521433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Century Gothic" panose="020B0502020202020204" pitchFamily="34" charset="0"/>
                <a:ea typeface="+mn-ea"/>
                <a:cs typeface="+mn-cs"/>
              </a:defRPr>
            </a:pPr>
            <a:r>
              <a:rPr lang="es-ES" sz="1100">
                <a:solidFill>
                  <a:sysClr val="windowText" lastClr="000000"/>
                </a:solidFill>
              </a:rPr>
              <a:t>PANEL A. Número</a:t>
            </a:r>
            <a:r>
              <a:rPr lang="es-ES" sz="1100" baseline="0">
                <a:solidFill>
                  <a:sysClr val="windowText" lastClr="000000"/>
                </a:solidFill>
              </a:rPr>
              <a:t> de días promedio trabajados al mes más que los controles</a:t>
            </a:r>
            <a:endParaRPr lang="es-ES" sz="1100">
              <a:solidFill>
                <a:sysClr val="windowText" lastClr="000000"/>
              </a:solidFill>
            </a:endParaRPr>
          </a:p>
        </c:rich>
      </c:tx>
      <c:layout>
        <c:manualLayout>
          <c:xMode val="edge"/>
          <c:yMode val="edge"/>
          <c:x val="0.17958110143580755"/>
          <c:y val="2.9505458316183123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Century Gothic" panose="020B0502020202020204" pitchFamily="34" charset="0"/>
              <a:ea typeface="+mn-ea"/>
              <a:cs typeface="+mn-cs"/>
            </a:defRPr>
          </a:pPr>
          <a:endParaRPr lang="es-ES"/>
        </a:p>
      </c:txPr>
    </c:title>
    <c:autoTitleDeleted val="0"/>
    <c:plotArea>
      <c:layout/>
      <c:lineChart>
        <c:grouping val="stacked"/>
        <c:varyColors val="0"/>
        <c:ser>
          <c:idx val="0"/>
          <c:order val="0"/>
          <c:spPr>
            <a:ln w="25400" cap="rnd">
              <a:noFill/>
              <a:round/>
            </a:ln>
            <a:effectLst/>
          </c:spPr>
          <c:marker>
            <c:symbol val="square"/>
            <c:size val="5"/>
            <c:spPr>
              <a:solidFill>
                <a:srgbClr val="430416"/>
              </a:solidFill>
              <a:ln w="9525">
                <a:solidFill>
                  <a:srgbClr val="430416"/>
                </a:solidFill>
              </a:ln>
              <a:effectLst/>
            </c:spPr>
          </c:marker>
          <c:errBars>
            <c:errDir val="y"/>
            <c:errBarType val="both"/>
            <c:errValType val="cust"/>
            <c:noEndCap val="0"/>
            <c:plus>
              <c:numRef>
                <c:f>'2.1.3 G29'!$H$6:$H$15</c:f>
                <c:numCache>
                  <c:formatCode>General</c:formatCode>
                  <c:ptCount val="10"/>
                  <c:pt idx="0">
                    <c:v>0.27400000000000002</c:v>
                  </c:pt>
                  <c:pt idx="1">
                    <c:v>0.35599999999999998</c:v>
                  </c:pt>
                  <c:pt idx="2">
                    <c:v>0.34599999999999997</c:v>
                  </c:pt>
                  <c:pt idx="3">
                    <c:v>0.26</c:v>
                  </c:pt>
                  <c:pt idx="4">
                    <c:v>0.80500000000000005</c:v>
                  </c:pt>
                  <c:pt idx="5">
                    <c:v>0.27700000000000002</c:v>
                  </c:pt>
                  <c:pt idx="6">
                    <c:v>0.52900000000000003</c:v>
                  </c:pt>
                  <c:pt idx="7">
                    <c:v>0.44800000000000001</c:v>
                  </c:pt>
                  <c:pt idx="8">
                    <c:v>0.224</c:v>
                  </c:pt>
                  <c:pt idx="9">
                    <c:v>0.83599999999999997</c:v>
                  </c:pt>
                </c:numCache>
              </c:numRef>
            </c:plus>
            <c:minus>
              <c:numRef>
                <c:f>'2.1.3 G29'!$H$6:$H$15</c:f>
                <c:numCache>
                  <c:formatCode>General</c:formatCode>
                  <c:ptCount val="10"/>
                  <c:pt idx="0">
                    <c:v>0.27400000000000002</c:v>
                  </c:pt>
                  <c:pt idx="1">
                    <c:v>0.35599999999999998</c:v>
                  </c:pt>
                  <c:pt idx="2">
                    <c:v>0.34599999999999997</c:v>
                  </c:pt>
                  <c:pt idx="3">
                    <c:v>0.26</c:v>
                  </c:pt>
                  <c:pt idx="4">
                    <c:v>0.80500000000000005</c:v>
                  </c:pt>
                  <c:pt idx="5">
                    <c:v>0.27700000000000002</c:v>
                  </c:pt>
                  <c:pt idx="6">
                    <c:v>0.52900000000000003</c:v>
                  </c:pt>
                  <c:pt idx="7">
                    <c:v>0.44800000000000001</c:v>
                  </c:pt>
                  <c:pt idx="8">
                    <c:v>0.224</c:v>
                  </c:pt>
                  <c:pt idx="9">
                    <c:v>0.83599999999999997</c:v>
                  </c:pt>
                </c:numCache>
              </c:numRef>
            </c:minus>
            <c:spPr>
              <a:noFill/>
              <a:ln w="9525" cap="flat" cmpd="sng" algn="ctr">
                <a:solidFill>
                  <a:schemeClr val="tx1">
                    <a:lumMod val="65000"/>
                    <a:lumOff val="35000"/>
                  </a:schemeClr>
                </a:solidFill>
                <a:round/>
              </a:ln>
              <a:effectLst/>
            </c:spPr>
          </c:errBars>
          <c:cat>
            <c:multiLvlStrRef>
              <c:f>'2.1.3 G29'!$E$6:$F$15</c:f>
              <c:multiLvlStrCache>
                <c:ptCount val="10"/>
                <c:lvl>
                  <c:pt idx="0">
                    <c:v>Hombre</c:v>
                  </c:pt>
                  <c:pt idx="1">
                    <c:v>Mujer</c:v>
                  </c:pt>
                  <c:pt idx="2">
                    <c:v>&lt; 30 años</c:v>
                  </c:pt>
                  <c:pt idx="3">
                    <c:v>30 - 52 años</c:v>
                  </c:pt>
                  <c:pt idx="4">
                    <c:v>&gt; 52 años</c:v>
                  </c:pt>
                  <c:pt idx="5">
                    <c:v>Bajo</c:v>
                  </c:pt>
                  <c:pt idx="6">
                    <c:v>Medio</c:v>
                  </c:pt>
                  <c:pt idx="7">
                    <c:v>Alto</c:v>
                  </c:pt>
                  <c:pt idx="8">
                    <c:v>No </c:v>
                  </c:pt>
                  <c:pt idx="9">
                    <c:v>Sí</c:v>
                  </c:pt>
                </c:lvl>
                <c:lvl>
                  <c:pt idx="0">
                    <c:v>Sexo</c:v>
                  </c:pt>
                  <c:pt idx="2">
                    <c:v>Edad</c:v>
                  </c:pt>
                  <c:pt idx="5">
                    <c:v>Nivel educativo</c:v>
                  </c:pt>
                  <c:pt idx="8">
                    <c:v>PLD</c:v>
                  </c:pt>
                </c:lvl>
              </c:multiLvlStrCache>
            </c:multiLvlStrRef>
          </c:cat>
          <c:val>
            <c:numRef>
              <c:f>'2.1.3 G29'!$G$6:$G$15</c:f>
              <c:numCache>
                <c:formatCode>#,##0.0</c:formatCode>
                <c:ptCount val="10"/>
                <c:pt idx="0">
                  <c:v>4.75</c:v>
                </c:pt>
                <c:pt idx="1">
                  <c:v>5.24</c:v>
                </c:pt>
                <c:pt idx="2">
                  <c:v>4.42</c:v>
                </c:pt>
                <c:pt idx="3">
                  <c:v>4.5999999999999996</c:v>
                </c:pt>
                <c:pt idx="4">
                  <c:v>8.6</c:v>
                </c:pt>
                <c:pt idx="5">
                  <c:v>5.4</c:v>
                </c:pt>
                <c:pt idx="6">
                  <c:v>4.5999999999999996</c:v>
                </c:pt>
                <c:pt idx="7">
                  <c:v>4.07</c:v>
                </c:pt>
                <c:pt idx="8">
                  <c:v>4.7300000000000004</c:v>
                </c:pt>
                <c:pt idx="9">
                  <c:v>8.3000000000000007</c:v>
                </c:pt>
              </c:numCache>
            </c:numRef>
          </c:val>
          <c:smooth val="0"/>
          <c:extLst>
            <c:ext xmlns:c16="http://schemas.microsoft.com/office/drawing/2014/chart" uri="{C3380CC4-5D6E-409C-BE32-E72D297353CC}">
              <c16:uniqueId val="{00000000-2BCA-AE4E-89CE-B71DC245DD66}"/>
            </c:ext>
          </c:extLst>
        </c:ser>
        <c:dLbls>
          <c:showLegendKey val="0"/>
          <c:showVal val="0"/>
          <c:showCatName val="0"/>
          <c:showSerName val="0"/>
          <c:showPercent val="0"/>
          <c:showBubbleSize val="0"/>
        </c:dLbls>
        <c:marker val="1"/>
        <c:smooth val="0"/>
        <c:axId val="611954168"/>
        <c:axId val="611954824"/>
      </c:lineChart>
      <c:catAx>
        <c:axId val="611954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11954824"/>
        <c:crosses val="autoZero"/>
        <c:auto val="1"/>
        <c:lblAlgn val="ctr"/>
        <c:lblOffset val="100"/>
        <c:noMultiLvlLbl val="0"/>
      </c:catAx>
      <c:valAx>
        <c:axId val="611954824"/>
        <c:scaling>
          <c:orientation val="minMax"/>
          <c:min val="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11954168"/>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Century Gothic" panose="020B0502020202020204" pitchFamily="34" charset="0"/>
                <a:ea typeface="+mn-ea"/>
                <a:cs typeface="+mn-cs"/>
              </a:defRPr>
            </a:pPr>
            <a:r>
              <a:rPr lang="es-ES" sz="1100">
                <a:solidFill>
                  <a:sysClr val="windowText" lastClr="000000"/>
                </a:solidFill>
              </a:rPr>
              <a:t>PANEL B.Probabilidad de contrato indefinido</a:t>
            </a:r>
            <a:r>
              <a:rPr lang="es-ES" sz="1100" baseline="0">
                <a:solidFill>
                  <a:sysClr val="windowText" lastClr="000000"/>
                </a:solidFill>
              </a:rPr>
              <a:t> al menos 15 días al mes en comparación con los controles</a:t>
            </a:r>
            <a:endParaRPr lang="es-ES" sz="1100">
              <a:solidFill>
                <a:sysClr val="windowText" lastClr="000000"/>
              </a:solidFill>
            </a:endParaRP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Century Gothic" panose="020B0502020202020204" pitchFamily="34" charset="0"/>
              <a:ea typeface="+mn-ea"/>
              <a:cs typeface="+mn-cs"/>
            </a:defRPr>
          </a:pPr>
          <a:endParaRPr lang="es-ES"/>
        </a:p>
      </c:txPr>
    </c:title>
    <c:autoTitleDeleted val="0"/>
    <c:plotArea>
      <c:layout/>
      <c:lineChart>
        <c:grouping val="stacked"/>
        <c:varyColors val="0"/>
        <c:ser>
          <c:idx val="0"/>
          <c:order val="0"/>
          <c:spPr>
            <a:ln w="25400" cap="rnd">
              <a:noFill/>
              <a:round/>
            </a:ln>
            <a:effectLst/>
          </c:spPr>
          <c:marker>
            <c:symbol val="square"/>
            <c:size val="5"/>
            <c:spPr>
              <a:solidFill>
                <a:srgbClr val="430416"/>
              </a:solidFill>
              <a:ln w="9525">
                <a:solidFill>
                  <a:srgbClr val="430416"/>
                </a:solidFill>
              </a:ln>
              <a:effectLst/>
            </c:spPr>
          </c:marker>
          <c:errBars>
            <c:errDir val="y"/>
            <c:errBarType val="both"/>
            <c:errValType val="cust"/>
            <c:noEndCap val="0"/>
            <c:plus>
              <c:numRef>
                <c:f>'2.1.3 G29'!$H$18:$H$27</c:f>
                <c:numCache>
                  <c:formatCode>General</c:formatCode>
                  <c:ptCount val="10"/>
                  <c:pt idx="0">
                    <c:v>1</c:v>
                  </c:pt>
                  <c:pt idx="1">
                    <c:v>1.2</c:v>
                  </c:pt>
                  <c:pt idx="2">
                    <c:v>1.3</c:v>
                  </c:pt>
                  <c:pt idx="3">
                    <c:v>1.1000000000000001</c:v>
                  </c:pt>
                  <c:pt idx="4">
                    <c:v>2.7</c:v>
                  </c:pt>
                  <c:pt idx="5">
                    <c:v>1</c:v>
                  </c:pt>
                  <c:pt idx="6">
                    <c:v>1.9</c:v>
                  </c:pt>
                  <c:pt idx="7">
                    <c:v>1.7</c:v>
                  </c:pt>
                  <c:pt idx="8">
                    <c:v>0.8</c:v>
                  </c:pt>
                  <c:pt idx="9">
                    <c:v>2.2999999999999998</c:v>
                  </c:pt>
                </c:numCache>
              </c:numRef>
            </c:plus>
            <c:minus>
              <c:numRef>
                <c:f>'2.1.3 G29'!$H$18:$H$27</c:f>
                <c:numCache>
                  <c:formatCode>General</c:formatCode>
                  <c:ptCount val="10"/>
                  <c:pt idx="0">
                    <c:v>1</c:v>
                  </c:pt>
                  <c:pt idx="1">
                    <c:v>1.2</c:v>
                  </c:pt>
                  <c:pt idx="2">
                    <c:v>1.3</c:v>
                  </c:pt>
                  <c:pt idx="3">
                    <c:v>1.1000000000000001</c:v>
                  </c:pt>
                  <c:pt idx="4">
                    <c:v>2.7</c:v>
                  </c:pt>
                  <c:pt idx="5">
                    <c:v>1</c:v>
                  </c:pt>
                  <c:pt idx="6">
                    <c:v>1.9</c:v>
                  </c:pt>
                  <c:pt idx="7">
                    <c:v>1.7</c:v>
                  </c:pt>
                  <c:pt idx="8">
                    <c:v>0.8</c:v>
                  </c:pt>
                  <c:pt idx="9">
                    <c:v>2.2999999999999998</c:v>
                  </c:pt>
                </c:numCache>
              </c:numRef>
            </c:minus>
            <c:spPr>
              <a:noFill/>
              <a:ln w="9525" cap="flat" cmpd="sng" algn="ctr">
                <a:solidFill>
                  <a:schemeClr val="tx1">
                    <a:lumMod val="65000"/>
                    <a:lumOff val="35000"/>
                  </a:schemeClr>
                </a:solidFill>
                <a:round/>
              </a:ln>
              <a:effectLst/>
            </c:spPr>
          </c:errBars>
          <c:cat>
            <c:multiLvlStrRef>
              <c:f>'2.1.3 G29'!$E$18:$F$27</c:f>
              <c:multiLvlStrCache>
                <c:ptCount val="10"/>
                <c:lvl>
                  <c:pt idx="0">
                    <c:v>Hombre</c:v>
                  </c:pt>
                  <c:pt idx="1">
                    <c:v>Mujer</c:v>
                  </c:pt>
                  <c:pt idx="2">
                    <c:v>&lt; 30 años</c:v>
                  </c:pt>
                  <c:pt idx="3">
                    <c:v>30 - 52 años</c:v>
                  </c:pt>
                  <c:pt idx="4">
                    <c:v>&gt; 52 años</c:v>
                  </c:pt>
                  <c:pt idx="5">
                    <c:v>Bajo</c:v>
                  </c:pt>
                  <c:pt idx="6">
                    <c:v>Medio</c:v>
                  </c:pt>
                  <c:pt idx="7">
                    <c:v>Alto</c:v>
                  </c:pt>
                  <c:pt idx="8">
                    <c:v>No </c:v>
                  </c:pt>
                  <c:pt idx="9">
                    <c:v>Sí</c:v>
                  </c:pt>
                </c:lvl>
                <c:lvl>
                  <c:pt idx="0">
                    <c:v>Sexo</c:v>
                  </c:pt>
                  <c:pt idx="2">
                    <c:v>Edad</c:v>
                  </c:pt>
                  <c:pt idx="5">
                    <c:v>Nivel educativo</c:v>
                  </c:pt>
                  <c:pt idx="8">
                    <c:v>PLD</c:v>
                  </c:pt>
                </c:lvl>
              </c:multiLvlStrCache>
            </c:multiLvlStrRef>
          </c:cat>
          <c:val>
            <c:numRef>
              <c:f>'2.1.3 G29'!$G$18:$G$27</c:f>
              <c:numCache>
                <c:formatCode>#,##0.0</c:formatCode>
                <c:ptCount val="10"/>
                <c:pt idx="0">
                  <c:v>35.1</c:v>
                </c:pt>
                <c:pt idx="1">
                  <c:v>38.5</c:v>
                </c:pt>
                <c:pt idx="2">
                  <c:v>34.6</c:v>
                </c:pt>
                <c:pt idx="3">
                  <c:v>37.6</c:v>
                </c:pt>
                <c:pt idx="4">
                  <c:v>38</c:v>
                </c:pt>
                <c:pt idx="5">
                  <c:v>35.799999999999997</c:v>
                </c:pt>
                <c:pt idx="6">
                  <c:v>35.700000000000003</c:v>
                </c:pt>
                <c:pt idx="7">
                  <c:v>38.9</c:v>
                </c:pt>
                <c:pt idx="8">
                  <c:v>36.4</c:v>
                </c:pt>
                <c:pt idx="9">
                  <c:v>37.9</c:v>
                </c:pt>
              </c:numCache>
            </c:numRef>
          </c:val>
          <c:smooth val="0"/>
          <c:extLst>
            <c:ext xmlns:c16="http://schemas.microsoft.com/office/drawing/2014/chart" uri="{C3380CC4-5D6E-409C-BE32-E72D297353CC}">
              <c16:uniqueId val="{00000000-92FB-B040-BEE2-E510D8A47FEB}"/>
            </c:ext>
          </c:extLst>
        </c:ser>
        <c:dLbls>
          <c:showLegendKey val="0"/>
          <c:showVal val="0"/>
          <c:showCatName val="0"/>
          <c:showSerName val="0"/>
          <c:showPercent val="0"/>
          <c:showBubbleSize val="0"/>
        </c:dLbls>
        <c:marker val="1"/>
        <c:smooth val="0"/>
        <c:axId val="611954168"/>
        <c:axId val="611954824"/>
      </c:lineChart>
      <c:catAx>
        <c:axId val="611954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11954824"/>
        <c:crosses val="autoZero"/>
        <c:auto val="1"/>
        <c:lblAlgn val="ctr"/>
        <c:lblOffset val="100"/>
        <c:noMultiLvlLbl val="0"/>
      </c:catAx>
      <c:valAx>
        <c:axId val="611954824"/>
        <c:scaling>
          <c:orientation val="minMax"/>
          <c:max val="50"/>
          <c:min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11954168"/>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553475626867397"/>
          <c:y val="7.2410357963727232E-2"/>
          <c:w val="0.79834365043992139"/>
          <c:h val="0.61183946720316351"/>
        </c:manualLayout>
      </c:layout>
      <c:barChart>
        <c:barDir val="col"/>
        <c:grouping val="stacked"/>
        <c:varyColors val="0"/>
        <c:ser>
          <c:idx val="1"/>
          <c:order val="0"/>
          <c:tx>
            <c:strRef>
              <c:f>'2.2.1 G30'!$E$40</c:f>
              <c:strCache>
                <c:ptCount val="1"/>
                <c:pt idx="0">
                  <c:v>Paricipante en PAE anterior</c:v>
                </c:pt>
              </c:strCache>
            </c:strRef>
          </c:tx>
          <c:invertIfNegative val="0"/>
          <c:dLbls>
            <c:numFmt formatCode="#,##0.0" sourceLinked="0"/>
            <c:spPr>
              <a:noFill/>
              <a:ln>
                <a:noFill/>
              </a:ln>
              <a:effectLst/>
            </c:spPr>
            <c:txPr>
              <a:bodyPr wrap="square" lIns="38100" tIns="19050" rIns="38100" bIns="19050" anchor="ctr">
                <a:spAutoFit/>
              </a:bodyPr>
              <a:lstStyle/>
              <a:p>
                <a:pPr>
                  <a:defRPr b="1">
                    <a:solidFill>
                      <a:schemeClr val="bg1"/>
                    </a:solidFill>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2016</c:v>
              </c:pt>
              <c:pt idx="1">
                <c:v>2017</c:v>
              </c:pt>
              <c:pt idx="2">
                <c:v>2018</c:v>
              </c:pt>
              <c:pt idx="3">
                <c:v>2019</c:v>
              </c:pt>
              <c:pt idx="4">
                <c:v>Total</c:v>
              </c:pt>
            </c:strLit>
          </c:cat>
          <c:val>
            <c:numRef>
              <c:f>'2.2.1 G30'!$F$40:$J$40</c:f>
              <c:numCache>
                <c:formatCode>#,##0.0</c:formatCode>
                <c:ptCount val="5"/>
                <c:pt idx="0">
                  <c:v>63.714747619903001</c:v>
                </c:pt>
                <c:pt idx="1">
                  <c:v>68.57483601669648</c:v>
                </c:pt>
                <c:pt idx="2">
                  <c:v>68.690585709904937</c:v>
                </c:pt>
                <c:pt idx="3">
                  <c:v>66.491985203452529</c:v>
                </c:pt>
                <c:pt idx="4">
                  <c:v>66.407364190328025</c:v>
                </c:pt>
              </c:numCache>
            </c:numRef>
          </c:val>
          <c:extLst>
            <c:ext xmlns:c16="http://schemas.microsoft.com/office/drawing/2014/chart" uri="{C3380CC4-5D6E-409C-BE32-E72D297353CC}">
              <c16:uniqueId val="{00000000-BF67-E744-9B17-99965E6ECBC8}"/>
            </c:ext>
          </c:extLst>
        </c:ser>
        <c:ser>
          <c:idx val="0"/>
          <c:order val="1"/>
          <c:tx>
            <c:strRef>
              <c:f>'2.2.1 G30'!$E$41</c:f>
              <c:strCache>
                <c:ptCount val="1"/>
                <c:pt idx="0">
                  <c:v>No participante en PAE anterior</c:v>
                </c:pt>
              </c:strCache>
            </c:strRef>
          </c:tx>
          <c:invertIfNegative val="0"/>
          <c:dLbls>
            <c:numFmt formatCode="#,##0.0" sourceLinked="0"/>
            <c:spPr>
              <a:noFill/>
              <a:ln>
                <a:noFill/>
              </a:ln>
              <a:effectLst/>
            </c:spPr>
            <c:txPr>
              <a:bodyPr wrap="square" lIns="38100" tIns="19050" rIns="38100" bIns="19050" anchor="ctr">
                <a:spAutoFit/>
              </a:bodyPr>
              <a:lstStyle/>
              <a:p>
                <a:pPr>
                  <a:defRPr b="1">
                    <a:solidFill>
                      <a:schemeClr val="bg1"/>
                    </a:solidFill>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5"/>
              <c:pt idx="0">
                <c:v>2016</c:v>
              </c:pt>
              <c:pt idx="1">
                <c:v>2017</c:v>
              </c:pt>
              <c:pt idx="2">
                <c:v>2018</c:v>
              </c:pt>
              <c:pt idx="3">
                <c:v>2019</c:v>
              </c:pt>
              <c:pt idx="4">
                <c:v>Total</c:v>
              </c:pt>
            </c:strLit>
          </c:cat>
          <c:val>
            <c:numRef>
              <c:f>'2.2.1 G30'!$F$41:$J$41</c:f>
              <c:numCache>
                <c:formatCode>#,##0.0</c:formatCode>
                <c:ptCount val="5"/>
                <c:pt idx="0">
                  <c:v>36.285252380096999</c:v>
                </c:pt>
                <c:pt idx="1">
                  <c:v>31.42516398330352</c:v>
                </c:pt>
                <c:pt idx="2">
                  <c:v>31.309414290095063</c:v>
                </c:pt>
                <c:pt idx="3">
                  <c:v>33.508014796547471</c:v>
                </c:pt>
                <c:pt idx="4">
                  <c:v>33.592635809671975</c:v>
                </c:pt>
              </c:numCache>
            </c:numRef>
          </c:val>
          <c:extLst>
            <c:ext xmlns:c16="http://schemas.microsoft.com/office/drawing/2014/chart" uri="{C3380CC4-5D6E-409C-BE32-E72D297353CC}">
              <c16:uniqueId val="{00000001-BF67-E744-9B17-99965E6ECBC8}"/>
            </c:ext>
          </c:extLst>
        </c:ser>
        <c:dLbls>
          <c:showLegendKey val="0"/>
          <c:showVal val="0"/>
          <c:showCatName val="0"/>
          <c:showSerName val="0"/>
          <c:showPercent val="0"/>
          <c:showBubbleSize val="0"/>
        </c:dLbls>
        <c:gapWidth val="50"/>
        <c:overlap val="100"/>
        <c:axId val="329938191"/>
        <c:axId val="329938607"/>
      </c:barChart>
      <c:catAx>
        <c:axId val="32993819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majorUnit val="20"/>
      </c:valAx>
    </c:plotArea>
    <c:legend>
      <c:legendPos val="b"/>
      <c:layout>
        <c:manualLayout>
          <c:xMode val="edge"/>
          <c:yMode val="edge"/>
          <c:x val="6.4915894947093863E-2"/>
          <c:y val="0.80978459190398544"/>
          <c:w val="0.86698129714917715"/>
          <c:h val="0.16084683247193221"/>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userShapes r:id="rId2"/>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553475626867397"/>
          <c:y val="7.2410357963727232E-2"/>
          <c:w val="0.79834365043992139"/>
          <c:h val="0.56457227927749798"/>
        </c:manualLayout>
      </c:layout>
      <c:barChart>
        <c:barDir val="col"/>
        <c:grouping val="stacked"/>
        <c:varyColors val="0"/>
        <c:ser>
          <c:idx val="1"/>
          <c:order val="0"/>
          <c:tx>
            <c:strRef>
              <c:f>'2.2.1 G30'!$M$41</c:f>
              <c:strCache>
                <c:ptCount val="1"/>
                <c:pt idx="0">
                  <c:v>Municipio de menos de 5.000 hab.</c:v>
                </c:pt>
              </c:strCache>
            </c:strRef>
          </c:tx>
          <c:invertIfNegative val="0"/>
          <c:dLbls>
            <c:numFmt formatCode="#,##0.0" sourceLinked="0"/>
            <c:spPr>
              <a:noFill/>
              <a:ln>
                <a:noFill/>
              </a:ln>
              <a:effectLst/>
            </c:spPr>
            <c:txPr>
              <a:bodyPr wrap="square" lIns="38100" tIns="19050" rIns="38100" bIns="19050" anchor="ctr">
                <a:spAutoFit/>
              </a:bodyPr>
              <a:lstStyle/>
              <a:p>
                <a:pPr>
                  <a:defRPr b="1">
                    <a:solidFill>
                      <a:schemeClr val="bg1"/>
                    </a:solidFill>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'2.2.1 G30'!$F$21:$K$21</c:f>
              <c:strCache>
                <c:ptCount val="6"/>
                <c:pt idx="0">
                  <c:v>2016</c:v>
                </c:pt>
                <c:pt idx="1">
                  <c:v>2017</c:v>
                </c:pt>
                <c:pt idx="2">
                  <c:v>2018</c:v>
                </c:pt>
                <c:pt idx="3">
                  <c:v>2019</c:v>
                </c:pt>
                <c:pt idx="4">
                  <c:v>Total</c:v>
                </c:pt>
                <c:pt idx="5">
                  <c:v>Deman-
dantes</c:v>
                </c:pt>
              </c:strCache>
            </c:strRef>
          </c:cat>
          <c:val>
            <c:numRef>
              <c:f>'2.2.1 G30'!$N$41:$S$41</c:f>
              <c:numCache>
                <c:formatCode>#,##0.0</c:formatCode>
                <c:ptCount val="6"/>
                <c:pt idx="0">
                  <c:v>33.698580923298003</c:v>
                </c:pt>
                <c:pt idx="1">
                  <c:v>33.840190816934999</c:v>
                </c:pt>
                <c:pt idx="2">
                  <c:v>35.755903097209448</c:v>
                </c:pt>
                <c:pt idx="3">
                  <c:v>35.295930949445129</c:v>
                </c:pt>
                <c:pt idx="4">
                  <c:v>34.500194476857253</c:v>
                </c:pt>
                <c:pt idx="5">
                  <c:v>39.742206082582776</c:v>
                </c:pt>
              </c:numCache>
            </c:numRef>
          </c:val>
          <c:extLst>
            <c:ext xmlns:c16="http://schemas.microsoft.com/office/drawing/2014/chart" uri="{C3380CC4-5D6E-409C-BE32-E72D297353CC}">
              <c16:uniqueId val="{00000000-215A-9740-A82F-4B8817C14622}"/>
            </c:ext>
          </c:extLst>
        </c:ser>
        <c:ser>
          <c:idx val="0"/>
          <c:order val="1"/>
          <c:tx>
            <c:strRef>
              <c:f>'2.2.1 G30'!$M$42</c:f>
              <c:strCache>
                <c:ptCount val="1"/>
                <c:pt idx="0">
                  <c:v>Municipio de más de 5.000 hab.</c:v>
                </c:pt>
              </c:strCache>
            </c:strRef>
          </c:tx>
          <c:invertIfNegative val="0"/>
          <c:dLbls>
            <c:numFmt formatCode="#,##0.0" sourceLinked="0"/>
            <c:spPr>
              <a:noFill/>
              <a:ln>
                <a:noFill/>
              </a:ln>
              <a:effectLst/>
            </c:spPr>
            <c:txPr>
              <a:bodyPr wrap="square" lIns="38100" tIns="19050" rIns="38100" bIns="19050" anchor="ctr">
                <a:spAutoFit/>
              </a:bodyPr>
              <a:lstStyle/>
              <a:p>
                <a:pPr>
                  <a:defRPr b="1">
                    <a:solidFill>
                      <a:schemeClr val="bg1"/>
                    </a:solidFill>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'2.2.1 G30'!$F$21:$K$21</c:f>
              <c:strCache>
                <c:ptCount val="6"/>
                <c:pt idx="0">
                  <c:v>2016</c:v>
                </c:pt>
                <c:pt idx="1">
                  <c:v>2017</c:v>
                </c:pt>
                <c:pt idx="2">
                  <c:v>2018</c:v>
                </c:pt>
                <c:pt idx="3">
                  <c:v>2019</c:v>
                </c:pt>
                <c:pt idx="4">
                  <c:v>Total</c:v>
                </c:pt>
                <c:pt idx="5">
                  <c:v>Deman-
dantes</c:v>
                </c:pt>
              </c:strCache>
            </c:strRef>
          </c:cat>
          <c:val>
            <c:numRef>
              <c:f>'2.2.1 G30'!$N$42:$S$42</c:f>
              <c:numCache>
                <c:formatCode>#,##0.0</c:formatCode>
                <c:ptCount val="6"/>
                <c:pt idx="0">
                  <c:v>66.30141907670199</c:v>
                </c:pt>
                <c:pt idx="1">
                  <c:v>66.159809183064993</c:v>
                </c:pt>
                <c:pt idx="2">
                  <c:v>64.244096902790545</c:v>
                </c:pt>
                <c:pt idx="3">
                  <c:v>64.704069050554864</c:v>
                </c:pt>
                <c:pt idx="4">
                  <c:v>65.499805523142754</c:v>
                </c:pt>
                <c:pt idx="5">
                  <c:v>60.257793917417224</c:v>
                </c:pt>
              </c:numCache>
            </c:numRef>
          </c:val>
          <c:extLst>
            <c:ext xmlns:c16="http://schemas.microsoft.com/office/drawing/2014/chart" uri="{C3380CC4-5D6E-409C-BE32-E72D297353CC}">
              <c16:uniqueId val="{00000001-215A-9740-A82F-4B8817C14622}"/>
            </c:ext>
          </c:extLst>
        </c:ser>
        <c:dLbls>
          <c:showLegendKey val="0"/>
          <c:showVal val="0"/>
          <c:showCatName val="0"/>
          <c:showSerName val="0"/>
          <c:showPercent val="0"/>
          <c:showBubbleSize val="0"/>
        </c:dLbls>
        <c:gapWidth val="50"/>
        <c:overlap val="100"/>
        <c:axId val="329938191"/>
        <c:axId val="329938607"/>
      </c:barChart>
      <c:catAx>
        <c:axId val="32993819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majorUnit val="20"/>
      </c:valAx>
    </c:plotArea>
    <c:legend>
      <c:legendPos val="b"/>
      <c:layout>
        <c:manualLayout>
          <c:xMode val="edge"/>
          <c:yMode val="edge"/>
          <c:x val="6.4915894947093863E-2"/>
          <c:y val="0.80978459190398544"/>
          <c:w val="0.86698129714917715"/>
          <c:h val="0.16084683247193221"/>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userShapes r:id="rId2"/>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714901203387309"/>
          <c:y val="7.2410357963727232E-2"/>
          <c:w val="0.80672939467472227"/>
          <c:h val="0.59825837448285069"/>
        </c:manualLayout>
      </c:layout>
      <c:barChart>
        <c:barDir val="col"/>
        <c:grouping val="stacked"/>
        <c:varyColors val="0"/>
        <c:ser>
          <c:idx val="1"/>
          <c:order val="0"/>
          <c:tx>
            <c:strRef>
              <c:f>'2.2.1 G30'!$M$64</c:f>
              <c:strCache>
                <c:ptCount val="1"/>
                <c:pt idx="0">
                  <c:v>A</c:v>
                </c:pt>
              </c:strCache>
            </c:strRef>
          </c:tx>
          <c:invertIfNegative val="0"/>
          <c:dLbls>
            <c:delete val="1"/>
          </c:dLbls>
          <c:cat>
            <c:strLit>
              <c:ptCount val="5"/>
              <c:pt idx="0">
                <c:v>2016</c:v>
              </c:pt>
              <c:pt idx="1">
                <c:v>2017</c:v>
              </c:pt>
              <c:pt idx="2">
                <c:v>2018</c:v>
              </c:pt>
              <c:pt idx="3">
                <c:v>2019</c:v>
              </c:pt>
              <c:pt idx="4">
                <c:v>Total</c:v>
              </c:pt>
            </c:strLit>
          </c:cat>
          <c:val>
            <c:numRef>
              <c:f>'2.2.1 G30'!$N$64:$R$64</c:f>
              <c:numCache>
                <c:formatCode>#,##0.0</c:formatCode>
                <c:ptCount val="5"/>
                <c:pt idx="0">
                  <c:v>0.89814981138853967</c:v>
                </c:pt>
                <c:pt idx="1">
                  <c:v>0.65593321407274896</c:v>
                </c:pt>
                <c:pt idx="2">
                  <c:v>0.61330880098129403</c:v>
                </c:pt>
                <c:pt idx="3">
                  <c:v>0.55487053020961774</c:v>
                </c:pt>
                <c:pt idx="4">
                  <c:v>0.71308180993128489</c:v>
                </c:pt>
              </c:numCache>
            </c:numRef>
          </c:val>
          <c:extLst>
            <c:ext xmlns:c16="http://schemas.microsoft.com/office/drawing/2014/chart" uri="{C3380CC4-5D6E-409C-BE32-E72D297353CC}">
              <c16:uniqueId val="{00000000-281E-4D46-8B78-0C24E3CED115}"/>
            </c:ext>
          </c:extLst>
        </c:ser>
        <c:ser>
          <c:idx val="0"/>
          <c:order val="1"/>
          <c:tx>
            <c:strRef>
              <c:f>'2.2.1 G30'!$M$65</c:f>
              <c:strCache>
                <c:ptCount val="1"/>
                <c:pt idx="0">
                  <c:v>B - E</c:v>
                </c:pt>
              </c:strCache>
            </c:strRef>
          </c:tx>
          <c:invertIfNegative val="0"/>
          <c:dLbls>
            <c:numFmt formatCode="#,##0.0" sourceLinked="0"/>
            <c:spPr>
              <a:noFill/>
              <a:ln>
                <a:noFill/>
              </a:ln>
              <a:effectLst/>
            </c:spPr>
            <c:txPr>
              <a:bodyPr wrap="square" lIns="38100" tIns="19050" rIns="38100" bIns="19050" anchor="ctr">
                <a:spAutoFit/>
              </a:bodyPr>
              <a:lstStyle/>
              <a:p>
                <a:pPr>
                  <a:defRPr b="1">
                    <a:solidFill>
                      <a:schemeClr val="bg1"/>
                    </a:solidFill>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5"/>
              <c:pt idx="0">
                <c:v>2016</c:v>
              </c:pt>
              <c:pt idx="1">
                <c:v>2017</c:v>
              </c:pt>
              <c:pt idx="2">
                <c:v>2018</c:v>
              </c:pt>
              <c:pt idx="3">
                <c:v>2019</c:v>
              </c:pt>
              <c:pt idx="4">
                <c:v>Total</c:v>
              </c:pt>
            </c:strLit>
          </c:cat>
          <c:val>
            <c:numRef>
              <c:f>'2.2.1 G30'!$N$65:$R$65</c:f>
              <c:numCache>
                <c:formatCode>#,##0.0</c:formatCode>
                <c:ptCount val="5"/>
                <c:pt idx="0">
                  <c:v>4.149452128615053</c:v>
                </c:pt>
                <c:pt idx="1">
                  <c:v>4.4424567680381628</c:v>
                </c:pt>
                <c:pt idx="2">
                  <c:v>5.1824593682919344</c:v>
                </c:pt>
                <c:pt idx="3">
                  <c:v>4.4697903822441436</c:v>
                </c:pt>
                <c:pt idx="4">
                  <c:v>4.4988979644755611</c:v>
                </c:pt>
              </c:numCache>
            </c:numRef>
          </c:val>
          <c:extLst>
            <c:ext xmlns:c16="http://schemas.microsoft.com/office/drawing/2014/chart" uri="{C3380CC4-5D6E-409C-BE32-E72D297353CC}">
              <c16:uniqueId val="{00000001-281E-4D46-8B78-0C24E3CED115}"/>
            </c:ext>
          </c:extLst>
        </c:ser>
        <c:ser>
          <c:idx val="2"/>
          <c:order val="2"/>
          <c:tx>
            <c:strRef>
              <c:f>'2.2.1 G30'!$M$66</c:f>
              <c:strCache>
                <c:ptCount val="1"/>
                <c:pt idx="0">
                  <c:v>F</c:v>
                </c:pt>
              </c:strCache>
            </c:strRef>
          </c:tx>
          <c:invertIfNegative val="0"/>
          <c:dLbls>
            <c:numFmt formatCode="#,##0.0" sourceLinked="0"/>
            <c:spPr>
              <a:noFill/>
              <a:ln>
                <a:noFill/>
              </a:ln>
              <a:effectLst/>
            </c:spPr>
            <c:txPr>
              <a:bodyPr wrap="square" lIns="38100" tIns="19050" rIns="38100" bIns="19050" anchor="ctr">
                <a:spAutoFit/>
              </a:bodyPr>
              <a:lstStyle/>
              <a:p>
                <a:pPr>
                  <a:defRPr b="1">
                    <a:solidFill>
                      <a:schemeClr val="bg1"/>
                    </a:solidFill>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5"/>
              <c:pt idx="0">
                <c:v>2016</c:v>
              </c:pt>
              <c:pt idx="1">
                <c:v>2017</c:v>
              </c:pt>
              <c:pt idx="2">
                <c:v>2018</c:v>
              </c:pt>
              <c:pt idx="3">
                <c:v>2019</c:v>
              </c:pt>
              <c:pt idx="4">
                <c:v>Total</c:v>
              </c:pt>
            </c:strLit>
          </c:cat>
          <c:val>
            <c:numRef>
              <c:f>'2.2.1 G30'!$N$66:$R$66</c:f>
              <c:numCache>
                <c:formatCode>#,##0.0</c:formatCode>
                <c:ptCount val="5"/>
                <c:pt idx="0">
                  <c:v>8.1013112987246263</c:v>
                </c:pt>
                <c:pt idx="1">
                  <c:v>7.7817531305903396</c:v>
                </c:pt>
                <c:pt idx="2">
                  <c:v>7.8503526525605647</c:v>
                </c:pt>
                <c:pt idx="3">
                  <c:v>7.0900123304562275</c:v>
                </c:pt>
                <c:pt idx="4">
                  <c:v>7.7661091663425381</c:v>
                </c:pt>
              </c:numCache>
            </c:numRef>
          </c:val>
          <c:extLst>
            <c:ext xmlns:c16="http://schemas.microsoft.com/office/drawing/2014/chart" uri="{C3380CC4-5D6E-409C-BE32-E72D297353CC}">
              <c16:uniqueId val="{00000002-281E-4D46-8B78-0C24E3CED115}"/>
            </c:ext>
          </c:extLst>
        </c:ser>
        <c:ser>
          <c:idx val="3"/>
          <c:order val="3"/>
          <c:tx>
            <c:strRef>
              <c:f>'2.2.1 G30'!$M$67</c:f>
              <c:strCache>
                <c:ptCount val="1"/>
                <c:pt idx="0">
                  <c:v>G - I</c:v>
                </c:pt>
              </c:strCache>
            </c:strRef>
          </c:tx>
          <c:invertIfNegative val="0"/>
          <c:dLbls>
            <c:numFmt formatCode="#,##0.0" sourceLinked="0"/>
            <c:spPr>
              <a:noFill/>
              <a:ln>
                <a:noFill/>
              </a:ln>
              <a:effectLst/>
            </c:spPr>
            <c:txPr>
              <a:bodyPr wrap="square" lIns="38100" tIns="19050" rIns="38100" bIns="19050" anchor="ctr">
                <a:spAutoFit/>
              </a:bodyPr>
              <a:lstStyle/>
              <a:p>
                <a:pPr>
                  <a:defRPr b="1">
                    <a:solidFill>
                      <a:schemeClr val="bg1"/>
                    </a:solidFill>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5"/>
              <c:pt idx="0">
                <c:v>2016</c:v>
              </c:pt>
              <c:pt idx="1">
                <c:v>2017</c:v>
              </c:pt>
              <c:pt idx="2">
                <c:v>2018</c:v>
              </c:pt>
              <c:pt idx="3">
                <c:v>2019</c:v>
              </c:pt>
              <c:pt idx="4">
                <c:v>Total</c:v>
              </c:pt>
            </c:strLit>
          </c:cat>
          <c:val>
            <c:numRef>
              <c:f>'2.2.1 G30'!$N$67:$R$67</c:f>
              <c:numCache>
                <c:formatCode>#,##0.0</c:formatCode>
                <c:ptCount val="5"/>
                <c:pt idx="0">
                  <c:v>53.206394826657089</c:v>
                </c:pt>
                <c:pt idx="1">
                  <c:v>51.341681574239715</c:v>
                </c:pt>
                <c:pt idx="2">
                  <c:v>50.045998160073601</c:v>
                </c:pt>
                <c:pt idx="3">
                  <c:v>51.510480887792845</c:v>
                </c:pt>
                <c:pt idx="4">
                  <c:v>51.776221962919756</c:v>
                </c:pt>
              </c:numCache>
            </c:numRef>
          </c:val>
          <c:extLst>
            <c:ext xmlns:c16="http://schemas.microsoft.com/office/drawing/2014/chart" uri="{C3380CC4-5D6E-409C-BE32-E72D297353CC}">
              <c16:uniqueId val="{00000003-281E-4D46-8B78-0C24E3CED115}"/>
            </c:ext>
          </c:extLst>
        </c:ser>
        <c:ser>
          <c:idx val="4"/>
          <c:order val="4"/>
          <c:tx>
            <c:strRef>
              <c:f>'2.2.1 G30'!$M$68</c:f>
              <c:strCache>
                <c:ptCount val="1"/>
                <c:pt idx="0">
                  <c:v>J - L</c:v>
                </c:pt>
              </c:strCache>
            </c:strRef>
          </c:tx>
          <c:invertIfNegative val="0"/>
          <c:dLbls>
            <c:spPr>
              <a:noFill/>
              <a:ln>
                <a:noFill/>
              </a:ln>
              <a:effectLst/>
            </c:spPr>
            <c:txPr>
              <a:bodyPr wrap="square" lIns="38100" tIns="19050" rIns="38100" bIns="19050" anchor="ctr">
                <a:spAutoFit/>
              </a:bodyPr>
              <a:lstStyle/>
              <a:p>
                <a:pPr>
                  <a:defRPr b="1">
                    <a:solidFill>
                      <a:schemeClr val="bg1"/>
                    </a:solidFill>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5"/>
              <c:pt idx="0">
                <c:v>2016</c:v>
              </c:pt>
              <c:pt idx="1">
                <c:v>2017</c:v>
              </c:pt>
              <c:pt idx="2">
                <c:v>2018</c:v>
              </c:pt>
              <c:pt idx="3">
                <c:v>2019</c:v>
              </c:pt>
              <c:pt idx="4">
                <c:v>Total</c:v>
              </c:pt>
            </c:strLit>
          </c:cat>
          <c:val>
            <c:numRef>
              <c:f>'2.2.1 G30'!$N$68:$R$68</c:f>
              <c:numCache>
                <c:formatCode>#,##0.0</c:formatCode>
                <c:ptCount val="5"/>
                <c:pt idx="0">
                  <c:v>4.9038979701814265</c:v>
                </c:pt>
                <c:pt idx="1">
                  <c:v>5.6648777579010137</c:v>
                </c:pt>
                <c:pt idx="2">
                  <c:v>5.9184299294694878</c:v>
                </c:pt>
                <c:pt idx="3">
                  <c:v>6.5351418002466088</c:v>
                </c:pt>
                <c:pt idx="4">
                  <c:v>5.6268637365486835</c:v>
                </c:pt>
              </c:numCache>
            </c:numRef>
          </c:val>
          <c:extLst>
            <c:ext xmlns:c16="http://schemas.microsoft.com/office/drawing/2014/chart" uri="{C3380CC4-5D6E-409C-BE32-E72D297353CC}">
              <c16:uniqueId val="{00000004-281E-4D46-8B78-0C24E3CED115}"/>
            </c:ext>
          </c:extLst>
        </c:ser>
        <c:ser>
          <c:idx val="5"/>
          <c:order val="5"/>
          <c:tx>
            <c:strRef>
              <c:f>'2.2.1 G30'!$M$69</c:f>
              <c:strCache>
                <c:ptCount val="1"/>
                <c:pt idx="0">
                  <c:v>M - N</c:v>
                </c:pt>
              </c:strCache>
            </c:strRef>
          </c:tx>
          <c:invertIfNegative val="0"/>
          <c:dLbls>
            <c:numFmt formatCode="#,##0.0" sourceLinked="0"/>
            <c:spPr>
              <a:noFill/>
              <a:ln>
                <a:noFill/>
              </a:ln>
              <a:effectLst/>
            </c:spPr>
            <c:txPr>
              <a:bodyPr wrap="square" lIns="38100" tIns="19050" rIns="38100" bIns="19050" anchor="ctr">
                <a:spAutoFit/>
              </a:bodyPr>
              <a:lstStyle/>
              <a:p>
                <a:pPr>
                  <a:defRPr b="1">
                    <a:solidFill>
                      <a:schemeClr val="bg1"/>
                    </a:solidFill>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5"/>
              <c:pt idx="0">
                <c:v>2016</c:v>
              </c:pt>
              <c:pt idx="1">
                <c:v>2017</c:v>
              </c:pt>
              <c:pt idx="2">
                <c:v>2018</c:v>
              </c:pt>
              <c:pt idx="3">
                <c:v>2019</c:v>
              </c:pt>
              <c:pt idx="4">
                <c:v>Total</c:v>
              </c:pt>
            </c:strLit>
          </c:cat>
          <c:val>
            <c:numRef>
              <c:f>'2.2.1 G30'!$N$69:$R$69</c:f>
              <c:numCache>
                <c:formatCode>#,##0.0</c:formatCode>
                <c:ptCount val="5"/>
                <c:pt idx="0">
                  <c:v>11.514280582001078</c:v>
                </c:pt>
                <c:pt idx="1">
                  <c:v>10.703637447823494</c:v>
                </c:pt>
                <c:pt idx="2">
                  <c:v>10.487580496780129</c:v>
                </c:pt>
                <c:pt idx="3">
                  <c:v>9.8951911220715179</c:v>
                </c:pt>
                <c:pt idx="4">
                  <c:v>10.780500453779332</c:v>
                </c:pt>
              </c:numCache>
            </c:numRef>
          </c:val>
          <c:extLst>
            <c:ext xmlns:c16="http://schemas.microsoft.com/office/drawing/2014/chart" uri="{C3380CC4-5D6E-409C-BE32-E72D297353CC}">
              <c16:uniqueId val="{00000005-281E-4D46-8B78-0C24E3CED115}"/>
            </c:ext>
          </c:extLst>
        </c:ser>
        <c:ser>
          <c:idx val="6"/>
          <c:order val="6"/>
          <c:tx>
            <c:strRef>
              <c:f>'2.2.1 G30'!$M$70</c:f>
              <c:strCache>
                <c:ptCount val="1"/>
                <c:pt idx="0">
                  <c:v>O - Q</c:v>
                </c:pt>
              </c:strCache>
            </c:strRef>
          </c:tx>
          <c:invertIfNegative val="0"/>
          <c:dLbls>
            <c:numFmt formatCode="#,##0.0" sourceLinked="0"/>
            <c:spPr>
              <a:noFill/>
              <a:ln>
                <a:noFill/>
              </a:ln>
              <a:effectLst/>
            </c:spPr>
            <c:txPr>
              <a:bodyPr wrap="square" lIns="38100" tIns="19050" rIns="38100" bIns="19050" anchor="ctr">
                <a:spAutoFit/>
              </a:bodyPr>
              <a:lstStyle/>
              <a:p>
                <a:pPr>
                  <a:defRPr b="1">
                    <a:solidFill>
                      <a:schemeClr val="bg1"/>
                    </a:solidFill>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5"/>
              <c:pt idx="0">
                <c:v>2016</c:v>
              </c:pt>
              <c:pt idx="1">
                <c:v>2017</c:v>
              </c:pt>
              <c:pt idx="2">
                <c:v>2018</c:v>
              </c:pt>
              <c:pt idx="3">
                <c:v>2019</c:v>
              </c:pt>
              <c:pt idx="4">
                <c:v>Total</c:v>
              </c:pt>
            </c:strLit>
          </c:cat>
          <c:val>
            <c:numRef>
              <c:f>'2.2.1 G30'!$N$70:$R$70</c:f>
              <c:numCache>
                <c:formatCode>#,##0.0</c:formatCode>
                <c:ptCount val="5"/>
                <c:pt idx="0">
                  <c:v>6.7001975929585056</c:v>
                </c:pt>
                <c:pt idx="1">
                  <c:v>8.5271317829457356</c:v>
                </c:pt>
                <c:pt idx="2">
                  <c:v>7.3903710518245926</c:v>
                </c:pt>
                <c:pt idx="3">
                  <c:v>7.9839704069050557</c:v>
                </c:pt>
                <c:pt idx="4">
                  <c:v>7.5132892519123553</c:v>
                </c:pt>
              </c:numCache>
            </c:numRef>
          </c:val>
          <c:extLst>
            <c:ext xmlns:c16="http://schemas.microsoft.com/office/drawing/2014/chart" uri="{C3380CC4-5D6E-409C-BE32-E72D297353CC}">
              <c16:uniqueId val="{00000006-281E-4D46-8B78-0C24E3CED115}"/>
            </c:ext>
          </c:extLst>
        </c:ser>
        <c:ser>
          <c:idx val="7"/>
          <c:order val="7"/>
          <c:tx>
            <c:strRef>
              <c:f>'2.2.1 G30'!$M$71</c:f>
              <c:strCache>
                <c:ptCount val="1"/>
                <c:pt idx="0">
                  <c:v>R - S</c:v>
                </c:pt>
              </c:strCache>
            </c:strRef>
          </c:tx>
          <c:invertIfNegative val="0"/>
          <c:dLbls>
            <c:numFmt formatCode="#,##0.0" sourceLinked="0"/>
            <c:spPr>
              <a:noFill/>
              <a:ln>
                <a:noFill/>
              </a:ln>
              <a:effectLst/>
            </c:spPr>
            <c:txPr>
              <a:bodyPr wrap="square" lIns="38100" tIns="19050" rIns="38100" bIns="19050" anchor="ctr">
                <a:spAutoFit/>
              </a:bodyPr>
              <a:lstStyle/>
              <a:p>
                <a:pPr>
                  <a:defRPr b="1">
                    <a:solidFill>
                      <a:schemeClr val="bg1"/>
                    </a:solidFill>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5"/>
              <c:pt idx="0">
                <c:v>2016</c:v>
              </c:pt>
              <c:pt idx="1">
                <c:v>2017</c:v>
              </c:pt>
              <c:pt idx="2">
                <c:v>2018</c:v>
              </c:pt>
              <c:pt idx="3">
                <c:v>2019</c:v>
              </c:pt>
              <c:pt idx="4">
                <c:v>Total</c:v>
              </c:pt>
            </c:strLit>
          </c:cat>
          <c:val>
            <c:numRef>
              <c:f>'2.2.1 G30'!$N$71:$R$71</c:f>
              <c:numCache>
                <c:formatCode>#,##0.0</c:formatCode>
                <c:ptCount val="5"/>
                <c:pt idx="0">
                  <c:v>10.167055864918268</c:v>
                </c:pt>
                <c:pt idx="1">
                  <c:v>10.405485986881335</c:v>
                </c:pt>
                <c:pt idx="2">
                  <c:v>12.204845139527752</c:v>
                </c:pt>
                <c:pt idx="3">
                  <c:v>11.436498150431566</c:v>
                </c:pt>
                <c:pt idx="4">
                  <c:v>10.916634253857124</c:v>
                </c:pt>
              </c:numCache>
            </c:numRef>
          </c:val>
          <c:extLst>
            <c:ext xmlns:c16="http://schemas.microsoft.com/office/drawing/2014/chart" uri="{C3380CC4-5D6E-409C-BE32-E72D297353CC}">
              <c16:uniqueId val="{00000007-281E-4D46-8B78-0C24E3CED115}"/>
            </c:ext>
          </c:extLst>
        </c:ser>
        <c:ser>
          <c:idx val="8"/>
          <c:order val="8"/>
          <c:tx>
            <c:strRef>
              <c:f>'2.2.1 G30'!$M$72</c:f>
              <c:strCache>
                <c:ptCount val="1"/>
                <c:pt idx="0">
                  <c:v>Desconocido</c:v>
                </c:pt>
              </c:strCache>
            </c:strRef>
          </c:tx>
          <c:invertIfNegative val="0"/>
          <c:dLbls>
            <c:delete val="1"/>
          </c:dLbls>
          <c:cat>
            <c:strLit>
              <c:ptCount val="5"/>
              <c:pt idx="0">
                <c:v>2016</c:v>
              </c:pt>
              <c:pt idx="1">
                <c:v>2017</c:v>
              </c:pt>
              <c:pt idx="2">
                <c:v>2018</c:v>
              </c:pt>
              <c:pt idx="3">
                <c:v>2019</c:v>
              </c:pt>
              <c:pt idx="4">
                <c:v>Total</c:v>
              </c:pt>
            </c:strLit>
          </c:cat>
          <c:val>
            <c:numRef>
              <c:f>'2.2.1 G30'!$N$72:$R$72</c:f>
              <c:numCache>
                <c:formatCode>#,##0</c:formatCode>
                <c:ptCount val="5"/>
                <c:pt idx="0">
                  <c:v>0.35925992455541583</c:v>
                </c:pt>
                <c:pt idx="1">
                  <c:v>0.47704233750745378</c:v>
                </c:pt>
                <c:pt idx="2">
                  <c:v>0.30665440049064702</c:v>
                </c:pt>
                <c:pt idx="3">
                  <c:v>0.52404438964241673</c:v>
                </c:pt>
                <c:pt idx="4">
                  <c:v>0.40840140023337224</c:v>
                </c:pt>
              </c:numCache>
            </c:numRef>
          </c:val>
          <c:extLst>
            <c:ext xmlns:c16="http://schemas.microsoft.com/office/drawing/2014/chart" uri="{C3380CC4-5D6E-409C-BE32-E72D297353CC}">
              <c16:uniqueId val="{00000008-281E-4D46-8B78-0C24E3CED115}"/>
            </c:ext>
          </c:extLst>
        </c:ser>
        <c:dLbls>
          <c:dLblPos val="ctr"/>
          <c:showLegendKey val="0"/>
          <c:showVal val="1"/>
          <c:showCatName val="0"/>
          <c:showSerName val="0"/>
          <c:showPercent val="0"/>
          <c:showBubbleSize val="0"/>
        </c:dLbls>
        <c:gapWidth val="50"/>
        <c:overlap val="100"/>
        <c:axId val="329938191"/>
        <c:axId val="329938607"/>
      </c:barChart>
      <c:catAx>
        <c:axId val="32993819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majorUnit val="20"/>
      </c:valAx>
    </c:plotArea>
    <c:legend>
      <c:legendPos val="b"/>
      <c:layout>
        <c:manualLayout>
          <c:xMode val="edge"/>
          <c:yMode val="edge"/>
          <c:x val="0.11523040771735994"/>
          <c:y val="0.80438761025441929"/>
          <c:w val="0.79778405057858337"/>
          <c:h val="0.19243765117595596"/>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104022988505739E-2"/>
          <c:y val="9.7222189438733578E-2"/>
          <c:w val="0.87990748031496058"/>
          <c:h val="0.62657735491396904"/>
        </c:manualLayout>
      </c:layout>
      <c:barChart>
        <c:barDir val="col"/>
        <c:grouping val="clustered"/>
        <c:varyColors val="0"/>
        <c:ser>
          <c:idx val="0"/>
          <c:order val="0"/>
          <c:tx>
            <c:strRef>
              <c:f>'1.2.2.2 G5'!$E$5</c:f>
              <c:strCache>
                <c:ptCount val="1"/>
                <c:pt idx="0">
                  <c:v>España</c:v>
                </c:pt>
              </c:strCache>
            </c:strRef>
          </c:tx>
          <c:spPr>
            <a:solidFill>
              <a:srgbClr val="646363"/>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1CC-4970-8E88-85E7532774E8}"/>
                </c:ext>
              </c:extLst>
            </c:dLbl>
            <c:dLbl>
              <c:idx val="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1CC-4970-8E88-85E7532774E8}"/>
                </c:ext>
              </c:extLst>
            </c:dLbl>
            <c:dLbl>
              <c:idx val="2"/>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1CC-4970-8E88-85E7532774E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'1.2.2.2 G5'!$E$6:$E$8</c:f>
              <c:numCache>
                <c:formatCode>#,##0.0</c:formatCode>
                <c:ptCount val="3"/>
                <c:pt idx="0">
                  <c:v>43.270428530793602</c:v>
                </c:pt>
                <c:pt idx="1">
                  <c:v>10.360656380881386</c:v>
                </c:pt>
                <c:pt idx="2">
                  <c:v>46.368424666267785</c:v>
                </c:pt>
              </c:numCache>
            </c:numRef>
          </c:val>
          <c:extLst>
            <c:ext xmlns:c15="http://schemas.microsoft.com/office/drawing/2012/chart" uri="{02D57815-91ED-43cb-92C2-25804820EDAC}">
              <c15:filteredCategoryTitle>
                <c15:cat>
                  <c:strRef>
                    <c:extLst>
                      <c:ext uri="{02D57815-91ED-43cb-92C2-25804820EDAC}">
                        <c15:formulaRef>
                          <c15:sqref>'1.2.2.2 G5'!#REF!</c15:sqref>
                        </c15:formulaRef>
                      </c:ext>
                    </c:extLst>
                    <c:strCache>
                      <c:ptCount val="1"/>
                      <c:pt idx="0">
                        <c:v>#¡REF!</c:v>
                      </c:pt>
                    </c:strCache>
                  </c:strRef>
                </c15:cat>
              </c15:filteredCategoryTitle>
            </c:ext>
            <c:ext xmlns:c16="http://schemas.microsoft.com/office/drawing/2014/chart" uri="{C3380CC4-5D6E-409C-BE32-E72D297353CC}">
              <c16:uniqueId val="{00000000-45CF-4DDF-BFDD-1025C757A711}"/>
            </c:ext>
          </c:extLst>
        </c:ser>
        <c:ser>
          <c:idx val="1"/>
          <c:order val="1"/>
          <c:tx>
            <c:strRef>
              <c:f>'1.2.2.2 G5'!$F$5</c:f>
              <c:strCache>
                <c:ptCount val="1"/>
                <c:pt idx="0">
                  <c:v>Extremadura</c:v>
                </c:pt>
              </c:strCache>
            </c:strRef>
          </c:tx>
          <c:spPr>
            <a:solidFill>
              <a:srgbClr val="83082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'1.2.2.2 G5'!$F$6:$F$8</c:f>
              <c:numCache>
                <c:formatCode>#,##0.0</c:formatCode>
                <c:ptCount val="3"/>
                <c:pt idx="0">
                  <c:v>50.24402147388971</c:v>
                </c:pt>
                <c:pt idx="1">
                  <c:v>11.200585651537335</c:v>
                </c:pt>
                <c:pt idx="2">
                  <c:v>38.555392874572966</c:v>
                </c:pt>
              </c:numCache>
            </c:numRef>
          </c:val>
          <c:extLst>
            <c:ext xmlns:c15="http://schemas.microsoft.com/office/drawing/2012/chart" uri="{02D57815-91ED-43cb-92C2-25804820EDAC}">
              <c15:filteredCategoryTitle>
                <c15:cat>
                  <c:strRef>
                    <c:extLst>
                      <c:ext uri="{02D57815-91ED-43cb-92C2-25804820EDAC}">
                        <c15:formulaRef>
                          <c15:sqref>'1.2.2.2 G5'!#REF!</c15:sqref>
                        </c15:formulaRef>
                      </c:ext>
                    </c:extLst>
                    <c:strCache>
                      <c:ptCount val="1"/>
                      <c:pt idx="0">
                        <c:v>#¡REF!</c:v>
                      </c:pt>
                    </c:strCache>
                  </c:strRef>
                </c15:cat>
              </c15:filteredCategoryTitle>
            </c:ext>
            <c:ext xmlns:c16="http://schemas.microsoft.com/office/drawing/2014/chart" uri="{C3380CC4-5D6E-409C-BE32-E72D297353CC}">
              <c16:uniqueId val="{00000001-45CF-4DDF-BFDD-1025C757A711}"/>
            </c:ext>
          </c:extLst>
        </c:ser>
        <c:dLbls>
          <c:showLegendKey val="0"/>
          <c:showVal val="0"/>
          <c:showCatName val="0"/>
          <c:showSerName val="0"/>
          <c:showPercent val="0"/>
          <c:showBubbleSize val="0"/>
        </c:dLbls>
        <c:gapWidth val="119"/>
        <c:axId val="153170895"/>
        <c:axId val="247299391"/>
      </c:barChart>
      <c:catAx>
        <c:axId val="153170895"/>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47299391"/>
        <c:crosses val="autoZero"/>
        <c:auto val="1"/>
        <c:lblAlgn val="ctr"/>
        <c:lblOffset val="100"/>
        <c:noMultiLvlLbl val="0"/>
      </c:catAx>
      <c:valAx>
        <c:axId val="24729939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53170895"/>
        <c:crosses val="autoZero"/>
        <c:crossBetween val="between"/>
      </c:valAx>
      <c:spPr>
        <a:noFill/>
        <a:ln>
          <a:noFill/>
        </a:ln>
        <a:effectLst/>
      </c:spPr>
    </c:plotArea>
    <c:legend>
      <c:legendPos val="b"/>
      <c:layout>
        <c:manualLayout>
          <c:xMode val="edge"/>
          <c:yMode val="edge"/>
          <c:x val="0.32103980752405947"/>
          <c:y val="0.85827464275298904"/>
          <c:w val="0.357920384951881"/>
          <c:h val="7.6910542432195972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553475626867397"/>
          <c:y val="7.2410357963727232E-2"/>
          <c:w val="0.79834365043992139"/>
          <c:h val="0.65004907776938858"/>
        </c:manualLayout>
      </c:layout>
      <c:barChart>
        <c:barDir val="col"/>
        <c:grouping val="stacked"/>
        <c:varyColors val="0"/>
        <c:ser>
          <c:idx val="1"/>
          <c:order val="0"/>
          <c:tx>
            <c:strRef>
              <c:f>'2.2.1 G30'!$E$13</c:f>
              <c:strCache>
                <c:ptCount val="1"/>
                <c:pt idx="0">
                  <c:v>Hombres</c:v>
                </c:pt>
              </c:strCache>
            </c:strRef>
          </c:tx>
          <c:invertIfNegative val="0"/>
          <c:dLbls>
            <c:numFmt formatCode="#,##0.0" sourceLinked="0"/>
            <c:spPr>
              <a:noFill/>
              <a:ln>
                <a:noFill/>
              </a:ln>
              <a:effectLst/>
            </c:spPr>
            <c:txPr>
              <a:bodyPr wrap="square" lIns="38100" tIns="19050" rIns="38100" bIns="19050" anchor="ctr">
                <a:spAutoFit/>
              </a:bodyPr>
              <a:lstStyle/>
              <a:p>
                <a:pPr>
                  <a:defRPr b="1">
                    <a:solidFill>
                      <a:schemeClr val="bg1"/>
                    </a:solidFill>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'2.2.1 G30'!$F$21:$K$21</c:f>
              <c:strCache>
                <c:ptCount val="6"/>
                <c:pt idx="0">
                  <c:v>2016</c:v>
                </c:pt>
                <c:pt idx="1">
                  <c:v>2017</c:v>
                </c:pt>
                <c:pt idx="2">
                  <c:v>2018</c:v>
                </c:pt>
                <c:pt idx="3">
                  <c:v>2019</c:v>
                </c:pt>
                <c:pt idx="4">
                  <c:v>Total</c:v>
                </c:pt>
                <c:pt idx="5">
                  <c:v>Deman-
dantes</c:v>
                </c:pt>
              </c:strCache>
            </c:strRef>
          </c:cat>
          <c:val>
            <c:numRef>
              <c:f>'2.2.1 G30'!$F$13:$K$13</c:f>
              <c:numCache>
                <c:formatCode>#,##0.0</c:formatCode>
                <c:ptCount val="6"/>
                <c:pt idx="0">
                  <c:v>52.541763966229567</c:v>
                </c:pt>
                <c:pt idx="1">
                  <c:v>49.522957662492551</c:v>
                </c:pt>
                <c:pt idx="2">
                  <c:v>49.524685679239496</c:v>
                </c:pt>
                <c:pt idx="3">
                  <c:v>49.599260172626394</c:v>
                </c:pt>
                <c:pt idx="4">
                  <c:v>50.628808505121228</c:v>
                </c:pt>
                <c:pt idx="5">
                  <c:v>46.183284075675893</c:v>
                </c:pt>
              </c:numCache>
            </c:numRef>
          </c:val>
          <c:extLst>
            <c:ext xmlns:c16="http://schemas.microsoft.com/office/drawing/2014/chart" uri="{C3380CC4-5D6E-409C-BE32-E72D297353CC}">
              <c16:uniqueId val="{00000000-3517-CC47-8C35-15FCD6224791}"/>
            </c:ext>
          </c:extLst>
        </c:ser>
        <c:ser>
          <c:idx val="0"/>
          <c:order val="1"/>
          <c:tx>
            <c:strRef>
              <c:f>'2.2.1 G30'!$E$14</c:f>
              <c:strCache>
                <c:ptCount val="1"/>
                <c:pt idx="0">
                  <c:v>Mujeres</c:v>
                </c:pt>
              </c:strCache>
            </c:strRef>
          </c:tx>
          <c:invertIfNegative val="0"/>
          <c:dLbls>
            <c:numFmt formatCode="#,##0.0" sourceLinked="0"/>
            <c:spPr>
              <a:noFill/>
              <a:ln>
                <a:noFill/>
              </a:ln>
              <a:effectLst/>
            </c:spPr>
            <c:txPr>
              <a:bodyPr wrap="square" lIns="38100" tIns="19050" rIns="38100" bIns="19050" anchor="ctr">
                <a:spAutoFit/>
              </a:bodyPr>
              <a:lstStyle/>
              <a:p>
                <a:pPr>
                  <a:defRPr b="1">
                    <a:solidFill>
                      <a:schemeClr val="bg1"/>
                    </a:solidFill>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'2.2.1 G30'!$F$21:$K$21</c:f>
              <c:strCache>
                <c:ptCount val="6"/>
                <c:pt idx="0">
                  <c:v>2016</c:v>
                </c:pt>
                <c:pt idx="1">
                  <c:v>2017</c:v>
                </c:pt>
                <c:pt idx="2">
                  <c:v>2018</c:v>
                </c:pt>
                <c:pt idx="3">
                  <c:v>2019</c:v>
                </c:pt>
                <c:pt idx="4">
                  <c:v>Total</c:v>
                </c:pt>
                <c:pt idx="5">
                  <c:v>Deman-
dantes</c:v>
                </c:pt>
              </c:strCache>
            </c:strRef>
          </c:cat>
          <c:val>
            <c:numRef>
              <c:f>'2.2.1 G30'!$F$14:$K$14</c:f>
              <c:numCache>
                <c:formatCode>#,##0.0</c:formatCode>
                <c:ptCount val="6"/>
                <c:pt idx="0">
                  <c:v>47.458236033770433</c:v>
                </c:pt>
                <c:pt idx="1">
                  <c:v>50.477042337507449</c:v>
                </c:pt>
                <c:pt idx="2">
                  <c:v>50.475314320760504</c:v>
                </c:pt>
                <c:pt idx="3">
                  <c:v>50.400739827373606</c:v>
                </c:pt>
                <c:pt idx="4">
                  <c:v>49.371191494878772</c:v>
                </c:pt>
                <c:pt idx="5">
                  <c:v>53.816715924324107</c:v>
                </c:pt>
              </c:numCache>
            </c:numRef>
          </c:val>
          <c:extLst>
            <c:ext xmlns:c16="http://schemas.microsoft.com/office/drawing/2014/chart" uri="{C3380CC4-5D6E-409C-BE32-E72D297353CC}">
              <c16:uniqueId val="{00000001-3517-CC47-8C35-15FCD6224791}"/>
            </c:ext>
          </c:extLst>
        </c:ser>
        <c:dLbls>
          <c:showLegendKey val="0"/>
          <c:showVal val="0"/>
          <c:showCatName val="0"/>
          <c:showSerName val="0"/>
          <c:showPercent val="0"/>
          <c:showBubbleSize val="0"/>
        </c:dLbls>
        <c:gapWidth val="50"/>
        <c:overlap val="100"/>
        <c:axId val="329938191"/>
        <c:axId val="329938607"/>
      </c:barChart>
      <c:catAx>
        <c:axId val="32993819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majorUnit val="20"/>
      </c:valAx>
    </c:plotArea>
    <c:legend>
      <c:legendPos val="b"/>
      <c:layout>
        <c:manualLayout>
          <c:xMode val="edge"/>
          <c:yMode val="edge"/>
          <c:x val="0.28265556334254027"/>
          <c:y val="0.91551172488217969"/>
          <c:w val="0.48051251185224886"/>
          <c:h val="8.4488529108617358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553475626867397"/>
          <c:y val="7.2410357963727232E-2"/>
          <c:w val="0.79834365043992139"/>
          <c:h val="0.65004907776938858"/>
        </c:manualLayout>
      </c:layout>
      <c:barChart>
        <c:barDir val="col"/>
        <c:grouping val="stacked"/>
        <c:varyColors val="0"/>
        <c:ser>
          <c:idx val="1"/>
          <c:order val="0"/>
          <c:tx>
            <c:strRef>
              <c:f>'2.2.1 G30'!$M$13</c:f>
              <c:strCache>
                <c:ptCount val="1"/>
                <c:pt idx="0">
                  <c:v>Menos de 30 años</c:v>
                </c:pt>
              </c:strCache>
            </c:strRef>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'2.2.1 G30'!$F$21:$K$21</c:f>
              <c:strCache>
                <c:ptCount val="6"/>
                <c:pt idx="0">
                  <c:v>2016</c:v>
                </c:pt>
                <c:pt idx="1">
                  <c:v>2017</c:v>
                </c:pt>
                <c:pt idx="2">
                  <c:v>2018</c:v>
                </c:pt>
                <c:pt idx="3">
                  <c:v>2019</c:v>
                </c:pt>
                <c:pt idx="4">
                  <c:v>Total</c:v>
                </c:pt>
                <c:pt idx="5">
                  <c:v>Deman-
dantes</c:v>
                </c:pt>
              </c:strCache>
            </c:strRef>
          </c:cat>
          <c:val>
            <c:numRef>
              <c:f>'2.2.1 G30'!$N$13:$S$13</c:f>
              <c:numCache>
                <c:formatCode>#,##0.0</c:formatCode>
                <c:ptCount val="6"/>
                <c:pt idx="0">
                  <c:v>30.680797557032513</c:v>
                </c:pt>
                <c:pt idx="1">
                  <c:v>29.39773404889684</c:v>
                </c:pt>
                <c:pt idx="2">
                  <c:v>30.450781968721252</c:v>
                </c:pt>
                <c:pt idx="3">
                  <c:v>32.429099876695439</c:v>
                </c:pt>
                <c:pt idx="4">
                  <c:v>30.720860884221445</c:v>
                </c:pt>
                <c:pt idx="5">
                  <c:v>24.538291655013452</c:v>
                </c:pt>
              </c:numCache>
            </c:numRef>
          </c:val>
          <c:extLst>
            <c:ext xmlns:c16="http://schemas.microsoft.com/office/drawing/2014/chart" uri="{C3380CC4-5D6E-409C-BE32-E72D297353CC}">
              <c16:uniqueId val="{00000000-DB1A-F04A-9229-FAB6CE23B324}"/>
            </c:ext>
          </c:extLst>
        </c:ser>
        <c:ser>
          <c:idx val="0"/>
          <c:order val="1"/>
          <c:tx>
            <c:strRef>
              <c:f>'2.2.1 G30'!$M$14</c:f>
              <c:strCache>
                <c:ptCount val="1"/>
                <c:pt idx="0">
                  <c:v>Entre 30 y 51 años</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'2.2.1 G30'!$F$21:$K$21</c:f>
              <c:strCache>
                <c:ptCount val="6"/>
                <c:pt idx="0">
                  <c:v>2016</c:v>
                </c:pt>
                <c:pt idx="1">
                  <c:v>2017</c:v>
                </c:pt>
                <c:pt idx="2">
                  <c:v>2018</c:v>
                </c:pt>
                <c:pt idx="3">
                  <c:v>2019</c:v>
                </c:pt>
                <c:pt idx="4">
                  <c:v>Total</c:v>
                </c:pt>
                <c:pt idx="5">
                  <c:v>Deman-
dantes</c:v>
                </c:pt>
              </c:strCache>
            </c:strRef>
          </c:cat>
          <c:val>
            <c:numRef>
              <c:f>'2.2.1 G30'!$N$14:$S$14</c:f>
              <c:numCache>
                <c:formatCode>#,##0.0</c:formatCode>
                <c:ptCount val="6"/>
                <c:pt idx="0">
                  <c:v>61.541225076342727</c:v>
                </c:pt>
                <c:pt idx="1">
                  <c:v>60.882528324388794</c:v>
                </c:pt>
                <c:pt idx="2">
                  <c:v>58.877644894204224</c:v>
                </c:pt>
                <c:pt idx="3">
                  <c:v>57.429099876695446</c:v>
                </c:pt>
                <c:pt idx="4">
                  <c:v>59.970180215221049</c:v>
                </c:pt>
                <c:pt idx="5">
                  <c:v>48.727556788044197</c:v>
                </c:pt>
              </c:numCache>
            </c:numRef>
          </c:val>
          <c:extLst>
            <c:ext xmlns:c16="http://schemas.microsoft.com/office/drawing/2014/chart" uri="{C3380CC4-5D6E-409C-BE32-E72D297353CC}">
              <c16:uniqueId val="{00000001-DB1A-F04A-9229-FAB6CE23B324}"/>
            </c:ext>
          </c:extLst>
        </c:ser>
        <c:ser>
          <c:idx val="2"/>
          <c:order val="2"/>
          <c:tx>
            <c:strRef>
              <c:f>'2.2.1 G30'!$M$15</c:f>
              <c:strCache>
                <c:ptCount val="1"/>
                <c:pt idx="0">
                  <c:v>52 o más años</c:v>
                </c:pt>
              </c:strCache>
            </c:strRef>
          </c:tx>
          <c:spPr>
            <a:solidFill>
              <a:srgbClr val="8C2633">
                <a:lumMod val="60000"/>
                <a:lumOff val="40000"/>
              </a:srgb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'2.2.1 G30'!$F$21:$K$21</c:f>
              <c:strCache>
                <c:ptCount val="6"/>
                <c:pt idx="0">
                  <c:v>2016</c:v>
                </c:pt>
                <c:pt idx="1">
                  <c:v>2017</c:v>
                </c:pt>
                <c:pt idx="2">
                  <c:v>2018</c:v>
                </c:pt>
                <c:pt idx="3">
                  <c:v>2019</c:v>
                </c:pt>
                <c:pt idx="4">
                  <c:v>Total</c:v>
                </c:pt>
                <c:pt idx="5">
                  <c:v>Deman-
dantes</c:v>
                </c:pt>
              </c:strCache>
            </c:strRef>
          </c:cat>
          <c:val>
            <c:numRef>
              <c:f>'2.2.1 G30'!$N$15:$S$15</c:f>
              <c:numCache>
                <c:formatCode>#,##0.0</c:formatCode>
                <c:ptCount val="6"/>
                <c:pt idx="0">
                  <c:v>7.7779773666247527</c:v>
                </c:pt>
                <c:pt idx="1">
                  <c:v>9.7197376267143714</c:v>
                </c:pt>
                <c:pt idx="2">
                  <c:v>10.671573137074516</c:v>
                </c:pt>
                <c:pt idx="3">
                  <c:v>10.141800246609124</c:v>
                </c:pt>
                <c:pt idx="4">
                  <c:v>9.3089589005574993</c:v>
                </c:pt>
                <c:pt idx="5">
                  <c:v>26.734151556942347</c:v>
                </c:pt>
              </c:numCache>
            </c:numRef>
          </c:val>
          <c:extLst>
            <c:ext xmlns:c16="http://schemas.microsoft.com/office/drawing/2014/chart" uri="{C3380CC4-5D6E-409C-BE32-E72D297353CC}">
              <c16:uniqueId val="{00000002-DB1A-F04A-9229-FAB6CE23B324}"/>
            </c:ext>
          </c:extLst>
        </c:ser>
        <c:dLbls>
          <c:showLegendKey val="0"/>
          <c:showVal val="0"/>
          <c:showCatName val="0"/>
          <c:showSerName val="0"/>
          <c:showPercent val="0"/>
          <c:showBubbleSize val="0"/>
        </c:dLbls>
        <c:gapWidth val="50"/>
        <c:overlap val="100"/>
        <c:axId val="329938191"/>
        <c:axId val="329938607"/>
      </c:barChart>
      <c:catAx>
        <c:axId val="32993819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majorUnit val="20"/>
      </c:valAx>
    </c:plotArea>
    <c:legend>
      <c:legendPos val="b"/>
      <c:layout>
        <c:manualLayout>
          <c:xMode val="edge"/>
          <c:yMode val="edge"/>
          <c:x val="6.2156853034880111E-3"/>
          <c:y val="0.91551172488217969"/>
          <c:w val="0.99150728800409382"/>
          <c:h val="8.4488529108617358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userShapes r:id="rId2"/>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553475626867397"/>
          <c:y val="7.2410357963727232E-2"/>
          <c:w val="0.79834365043992139"/>
          <c:h val="0.65004907776938858"/>
        </c:manualLayout>
      </c:layout>
      <c:barChart>
        <c:barDir val="col"/>
        <c:grouping val="stacked"/>
        <c:varyColors val="0"/>
        <c:ser>
          <c:idx val="1"/>
          <c:order val="0"/>
          <c:tx>
            <c:strRef>
              <c:f>'2.2.1 G30'!$M$27</c:f>
              <c:strCache>
                <c:ptCount val="1"/>
                <c:pt idx="0">
                  <c:v>Con diversidad funcional</c:v>
                </c:pt>
              </c:strCache>
            </c:strRef>
          </c:tx>
          <c:invertIfNegative val="0"/>
          <c:dLbls>
            <c:dLbl>
              <c:idx val="0"/>
              <c:layout>
                <c:manualLayout>
                  <c:x val="0"/>
                  <c:y val="-2.069411651602327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E8-6D44-90A2-DF8796A95495}"/>
                </c:ext>
              </c:extLst>
            </c:dLbl>
            <c:dLbl>
              <c:idx val="1"/>
              <c:layout>
                <c:manualLayout>
                  <c:x val="0"/>
                  <c:y val="-2.759215535469770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E8-6D44-90A2-DF8796A95495}"/>
                </c:ext>
              </c:extLst>
            </c:dLbl>
            <c:dLbl>
              <c:idx val="2"/>
              <c:layout>
                <c:manualLayout>
                  <c:x val="0"/>
                  <c:y val="-2.759215535469770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0E8-6D44-90A2-DF8796A95495}"/>
                </c:ext>
              </c:extLst>
            </c:dLbl>
            <c:dLbl>
              <c:idx val="3"/>
              <c:layout>
                <c:manualLayout>
                  <c:x val="0"/>
                  <c:y val="-2.069411651602340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0E8-6D44-90A2-DF8796A95495}"/>
                </c:ext>
              </c:extLst>
            </c:dLbl>
            <c:dLbl>
              <c:idx val="4"/>
              <c:layout>
                <c:manualLayout>
                  <c:x val="0"/>
                  <c:y val="-2.069411651602340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0E8-6D44-90A2-DF8796A95495}"/>
                </c:ext>
              </c:extLst>
            </c:dLbl>
            <c:dLbl>
              <c:idx val="5"/>
              <c:layout>
                <c:manualLayout>
                  <c:x val="-1.5389818717774431E-16"/>
                  <c:y val="-2.069411651602327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0E8-6D44-90A2-DF8796A95495}"/>
                </c:ext>
              </c:extLst>
            </c:dLbl>
            <c:numFmt formatCode="#,##0.0" sourceLinked="0"/>
            <c:spPr>
              <a:noFill/>
              <a:ln>
                <a:noFill/>
              </a:ln>
              <a:effectLst/>
            </c:spPr>
            <c:txPr>
              <a:bodyPr wrap="square" lIns="38100" tIns="19050" rIns="38100" bIns="19050" anchor="ctr">
                <a:spAutoFit/>
              </a:bodyPr>
              <a:lstStyle/>
              <a:p>
                <a:pPr>
                  <a:defRPr b="1">
                    <a:solidFill>
                      <a:schemeClr val="bg1"/>
                    </a:solidFill>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'2.2.1 G30'!$F$21:$K$21</c:f>
              <c:strCache>
                <c:ptCount val="6"/>
                <c:pt idx="0">
                  <c:v>2016</c:v>
                </c:pt>
                <c:pt idx="1">
                  <c:v>2017</c:v>
                </c:pt>
                <c:pt idx="2">
                  <c:v>2018</c:v>
                </c:pt>
                <c:pt idx="3">
                  <c:v>2019</c:v>
                </c:pt>
                <c:pt idx="4">
                  <c:v>Total</c:v>
                </c:pt>
                <c:pt idx="5">
                  <c:v>Deman-
dantes</c:v>
                </c:pt>
              </c:strCache>
            </c:strRef>
          </c:cat>
          <c:val>
            <c:numRef>
              <c:f>'2.2.1 G30'!$N$27:$S$27</c:f>
              <c:numCache>
                <c:formatCode>#,##0.0</c:formatCode>
                <c:ptCount val="6"/>
                <c:pt idx="0">
                  <c:v>1.5088916831327466</c:v>
                </c:pt>
                <c:pt idx="1">
                  <c:v>1.8485390578413834</c:v>
                </c:pt>
                <c:pt idx="2">
                  <c:v>1.7172646427476235</c:v>
                </c:pt>
                <c:pt idx="3">
                  <c:v>1.6029593094944512</c:v>
                </c:pt>
                <c:pt idx="4">
                  <c:v>1.6465707247504215</c:v>
                </c:pt>
                <c:pt idx="5">
                  <c:v>4.2927368992311949</c:v>
                </c:pt>
              </c:numCache>
            </c:numRef>
          </c:val>
          <c:extLst>
            <c:ext xmlns:c16="http://schemas.microsoft.com/office/drawing/2014/chart" uri="{C3380CC4-5D6E-409C-BE32-E72D297353CC}">
              <c16:uniqueId val="{00000006-20E8-6D44-90A2-DF8796A95495}"/>
            </c:ext>
          </c:extLst>
        </c:ser>
        <c:ser>
          <c:idx val="0"/>
          <c:order val="1"/>
          <c:tx>
            <c:strRef>
              <c:f>'2.2.1 G30'!$M$28</c:f>
              <c:strCache>
                <c:ptCount val="1"/>
                <c:pt idx="0">
                  <c:v>Sin diversidad funcional</c:v>
                </c:pt>
              </c:strCache>
            </c:strRef>
          </c:tx>
          <c:invertIfNegative val="0"/>
          <c:dLbls>
            <c:numFmt formatCode="#,##0.0" sourceLinked="0"/>
            <c:spPr>
              <a:noFill/>
              <a:ln>
                <a:noFill/>
              </a:ln>
              <a:effectLst/>
            </c:spPr>
            <c:txPr>
              <a:bodyPr wrap="square" lIns="38100" tIns="19050" rIns="38100" bIns="19050" anchor="ctr">
                <a:spAutoFit/>
              </a:bodyPr>
              <a:lstStyle/>
              <a:p>
                <a:pPr>
                  <a:defRPr b="1">
                    <a:solidFill>
                      <a:schemeClr val="bg1"/>
                    </a:solidFill>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'2.2.1 G30'!$N$28:$S$28</c:f>
              <c:numCache>
                <c:formatCode>#,##0.0</c:formatCode>
                <c:ptCount val="6"/>
                <c:pt idx="0">
                  <c:v>98.491108316867255</c:v>
                </c:pt>
                <c:pt idx="1">
                  <c:v>98.151460942158621</c:v>
                </c:pt>
                <c:pt idx="2">
                  <c:v>98.282735357252378</c:v>
                </c:pt>
                <c:pt idx="3">
                  <c:v>98.397040690505548</c:v>
                </c:pt>
                <c:pt idx="4">
                  <c:v>98.353429275249582</c:v>
                </c:pt>
                <c:pt idx="5">
                  <c:v>95.707263100768799</c:v>
                </c:pt>
              </c:numCache>
            </c:numRef>
          </c:val>
          <c:extLst>
            <c:ext xmlns:c16="http://schemas.microsoft.com/office/drawing/2014/chart" uri="{C3380CC4-5D6E-409C-BE32-E72D297353CC}">
              <c16:uniqueId val="{00000007-20E8-6D44-90A2-DF8796A95495}"/>
            </c:ext>
          </c:extLst>
        </c:ser>
        <c:dLbls>
          <c:showLegendKey val="0"/>
          <c:showVal val="0"/>
          <c:showCatName val="0"/>
          <c:showSerName val="0"/>
          <c:showPercent val="0"/>
          <c:showBubbleSize val="0"/>
        </c:dLbls>
        <c:gapWidth val="50"/>
        <c:overlap val="100"/>
        <c:axId val="329938191"/>
        <c:axId val="329938607"/>
      </c:barChart>
      <c:catAx>
        <c:axId val="32993819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majorUnit val="20"/>
      </c:valAx>
    </c:plotArea>
    <c:legend>
      <c:legendPos val="b"/>
      <c:layout>
        <c:manualLayout>
          <c:xMode val="edge"/>
          <c:yMode val="edge"/>
          <c:x val="1.4030124513554381E-2"/>
          <c:y val="0.91551172488217969"/>
          <c:w val="0.96319884988143534"/>
          <c:h val="8.4488529108617358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553475626867397"/>
          <c:y val="7.2410357963727232E-2"/>
          <c:w val="0.79834365043992139"/>
          <c:h val="0.56457227927749798"/>
        </c:manualLayout>
      </c:layout>
      <c:barChart>
        <c:barDir val="col"/>
        <c:grouping val="stacked"/>
        <c:varyColors val="0"/>
        <c:ser>
          <c:idx val="1"/>
          <c:order val="0"/>
          <c:tx>
            <c:strRef>
              <c:f>'2.2.1 G30'!$E$57</c:f>
              <c:strCache>
                <c:ptCount val="1"/>
                <c:pt idx="0">
                  <c:v>PLD</c:v>
                </c:pt>
              </c:strCache>
            </c:strRef>
          </c:tx>
          <c:invertIfNegative val="0"/>
          <c:dLbls>
            <c:numFmt formatCode="#,##0.0" sourceLinked="0"/>
            <c:spPr>
              <a:noFill/>
              <a:ln>
                <a:noFill/>
              </a:ln>
              <a:effectLst/>
            </c:spPr>
            <c:txPr>
              <a:bodyPr wrap="square" lIns="38100" tIns="19050" rIns="38100" bIns="19050" anchor="ctr">
                <a:spAutoFit/>
              </a:bodyPr>
              <a:lstStyle/>
              <a:p>
                <a:pPr>
                  <a:defRPr b="1">
                    <a:solidFill>
                      <a:schemeClr val="bg1"/>
                    </a:solidFill>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'2.2.1 G30'!$F$21:$K$21</c:f>
              <c:strCache>
                <c:ptCount val="6"/>
                <c:pt idx="0">
                  <c:v>2016</c:v>
                </c:pt>
                <c:pt idx="1">
                  <c:v>2017</c:v>
                </c:pt>
                <c:pt idx="2">
                  <c:v>2018</c:v>
                </c:pt>
                <c:pt idx="3">
                  <c:v>2019</c:v>
                </c:pt>
                <c:pt idx="4">
                  <c:v>Total</c:v>
                </c:pt>
                <c:pt idx="5">
                  <c:v>Deman-
dantes</c:v>
                </c:pt>
              </c:strCache>
            </c:strRef>
          </c:cat>
          <c:val>
            <c:numRef>
              <c:f>'2.2.1 G30'!$F$57:$K$57</c:f>
              <c:numCache>
                <c:formatCode>#,##0.0</c:formatCode>
                <c:ptCount val="6"/>
                <c:pt idx="0">
                  <c:v>26.2</c:v>
                </c:pt>
                <c:pt idx="1">
                  <c:v>23.4</c:v>
                </c:pt>
                <c:pt idx="2">
                  <c:v>21.2</c:v>
                </c:pt>
                <c:pt idx="3">
                  <c:v>18.600000000000001</c:v>
                </c:pt>
                <c:pt idx="4">
                  <c:v>22.9</c:v>
                </c:pt>
                <c:pt idx="5">
                  <c:v>27.556437351887293</c:v>
                </c:pt>
              </c:numCache>
            </c:numRef>
          </c:val>
          <c:extLst>
            <c:ext xmlns:c16="http://schemas.microsoft.com/office/drawing/2014/chart" uri="{C3380CC4-5D6E-409C-BE32-E72D297353CC}">
              <c16:uniqueId val="{00000000-DEBF-2342-A93D-2BC58016B744}"/>
            </c:ext>
          </c:extLst>
        </c:ser>
        <c:dLbls>
          <c:showLegendKey val="0"/>
          <c:showVal val="0"/>
          <c:showCatName val="0"/>
          <c:showSerName val="0"/>
          <c:showPercent val="0"/>
          <c:showBubbleSize val="0"/>
        </c:dLbls>
        <c:gapWidth val="50"/>
        <c:overlap val="100"/>
        <c:axId val="329938191"/>
        <c:axId val="329938607"/>
      </c:barChart>
      <c:catAx>
        <c:axId val="32993819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max val="30"/>
          <c:min val="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majorUnit val="20"/>
      </c:valAx>
    </c:plotArea>
    <c:legend>
      <c:legendPos val="b"/>
      <c:layout>
        <c:manualLayout>
          <c:xMode val="edge"/>
          <c:yMode val="edge"/>
          <c:x val="0.29109386981077628"/>
          <c:y val="0.80978459190398544"/>
          <c:w val="0.41462538648637509"/>
          <c:h val="0.16084683247193221"/>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userShapes r:id="rId2"/>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553475626867397"/>
          <c:y val="7.2410357963727232E-2"/>
          <c:w val="0.79834365043992139"/>
          <c:h val="0.65004907776938858"/>
        </c:manualLayout>
      </c:layout>
      <c:barChart>
        <c:barDir val="col"/>
        <c:grouping val="stacked"/>
        <c:varyColors val="0"/>
        <c:ser>
          <c:idx val="1"/>
          <c:order val="0"/>
          <c:tx>
            <c:strRef>
              <c:f>'2.2.1 G30'!$E$28</c:f>
              <c:strCache>
                <c:ptCount val="1"/>
                <c:pt idx="0">
                  <c:v>Bajo</c:v>
                </c:pt>
              </c:strCache>
            </c:strRef>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'2.2.1 G30'!$F$21:$K$21</c:f>
              <c:strCache>
                <c:ptCount val="6"/>
                <c:pt idx="0">
                  <c:v>2016</c:v>
                </c:pt>
                <c:pt idx="1">
                  <c:v>2017</c:v>
                </c:pt>
                <c:pt idx="2">
                  <c:v>2018</c:v>
                </c:pt>
                <c:pt idx="3">
                  <c:v>2019</c:v>
                </c:pt>
                <c:pt idx="4">
                  <c:v>Total</c:v>
                </c:pt>
                <c:pt idx="5">
                  <c:v>Deman-
dantes</c:v>
                </c:pt>
              </c:strCache>
            </c:strRef>
          </c:cat>
          <c:val>
            <c:numRef>
              <c:f>'2.2.1 G30'!$F$28:$K$28</c:f>
              <c:numCache>
                <c:formatCode>#,##0.0</c:formatCode>
                <c:ptCount val="6"/>
                <c:pt idx="0">
                  <c:v>56.31399317406143</c:v>
                </c:pt>
                <c:pt idx="1">
                  <c:v>59.361955873583781</c:v>
                </c:pt>
                <c:pt idx="2">
                  <c:v>60.073597056117755</c:v>
                </c:pt>
                <c:pt idx="3">
                  <c:v>62.145499383477187</c:v>
                </c:pt>
                <c:pt idx="4">
                  <c:v>58.997795928951113</c:v>
                </c:pt>
                <c:pt idx="5">
                  <c:v>70.928747213092052</c:v>
                </c:pt>
              </c:numCache>
            </c:numRef>
          </c:val>
          <c:extLst>
            <c:ext xmlns:c16="http://schemas.microsoft.com/office/drawing/2014/chart" uri="{C3380CC4-5D6E-409C-BE32-E72D297353CC}">
              <c16:uniqueId val="{00000000-CC5D-4B46-9FA9-D53FBB6DAD21}"/>
            </c:ext>
          </c:extLst>
        </c:ser>
        <c:ser>
          <c:idx val="0"/>
          <c:order val="1"/>
          <c:tx>
            <c:strRef>
              <c:f>'2.2.1 G30'!$E$29</c:f>
              <c:strCache>
                <c:ptCount val="1"/>
                <c:pt idx="0">
                  <c:v>Medio</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'2.2.1 G30'!$F$21:$K$21</c:f>
              <c:strCache>
                <c:ptCount val="6"/>
                <c:pt idx="0">
                  <c:v>2016</c:v>
                </c:pt>
                <c:pt idx="1">
                  <c:v>2017</c:v>
                </c:pt>
                <c:pt idx="2">
                  <c:v>2018</c:v>
                </c:pt>
                <c:pt idx="3">
                  <c:v>2019</c:v>
                </c:pt>
                <c:pt idx="4">
                  <c:v>Total</c:v>
                </c:pt>
                <c:pt idx="5">
                  <c:v>Deman-
dantes</c:v>
                </c:pt>
              </c:strCache>
            </c:strRef>
          </c:cat>
          <c:val>
            <c:numRef>
              <c:f>'2.2.1 G30'!$F$29:$K$29</c:f>
              <c:numCache>
                <c:formatCode>#,##0.0</c:formatCode>
                <c:ptCount val="6"/>
                <c:pt idx="0">
                  <c:v>17.909107239087479</c:v>
                </c:pt>
                <c:pt idx="1">
                  <c:v>16.785927251043532</c:v>
                </c:pt>
                <c:pt idx="2">
                  <c:v>17.785955228457528</c:v>
                </c:pt>
                <c:pt idx="3">
                  <c:v>16.923551171393342</c:v>
                </c:pt>
                <c:pt idx="4">
                  <c:v>17.431608971865682</c:v>
                </c:pt>
                <c:pt idx="5">
                  <c:v>13.130270795834829</c:v>
                </c:pt>
              </c:numCache>
            </c:numRef>
          </c:val>
          <c:extLst>
            <c:ext xmlns:c16="http://schemas.microsoft.com/office/drawing/2014/chart" uri="{C3380CC4-5D6E-409C-BE32-E72D297353CC}">
              <c16:uniqueId val="{00000001-CC5D-4B46-9FA9-D53FBB6DAD21}"/>
            </c:ext>
          </c:extLst>
        </c:ser>
        <c:ser>
          <c:idx val="2"/>
          <c:order val="2"/>
          <c:tx>
            <c:strRef>
              <c:f>'2.2.1 G30'!$E$30</c:f>
              <c:strCache>
                <c:ptCount val="1"/>
                <c:pt idx="0">
                  <c:v>Alto</c:v>
                </c:pt>
              </c:strCache>
            </c:strRef>
          </c:tx>
          <c:spPr>
            <a:solidFill>
              <a:srgbClr val="8C2633">
                <a:lumMod val="60000"/>
                <a:lumOff val="40000"/>
              </a:srgb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'2.2.1 G30'!$F$21:$K$21</c:f>
              <c:strCache>
                <c:ptCount val="6"/>
                <c:pt idx="0">
                  <c:v>2016</c:v>
                </c:pt>
                <c:pt idx="1">
                  <c:v>2017</c:v>
                </c:pt>
                <c:pt idx="2">
                  <c:v>2018</c:v>
                </c:pt>
                <c:pt idx="3">
                  <c:v>2019</c:v>
                </c:pt>
                <c:pt idx="4">
                  <c:v>Total</c:v>
                </c:pt>
                <c:pt idx="5">
                  <c:v>Deman-
dantes</c:v>
                </c:pt>
              </c:strCache>
            </c:strRef>
          </c:cat>
          <c:val>
            <c:numRef>
              <c:f>'2.2.1 G30'!$F$30:$K$30</c:f>
              <c:numCache>
                <c:formatCode>#,##0.0</c:formatCode>
                <c:ptCount val="6"/>
                <c:pt idx="0">
                  <c:v>25.363750673612362</c:v>
                </c:pt>
                <c:pt idx="1">
                  <c:v>23.375074537865238</c:v>
                </c:pt>
                <c:pt idx="2">
                  <c:v>21.83379331493407</c:v>
                </c:pt>
                <c:pt idx="3">
                  <c:v>20.715166461159061</c:v>
                </c:pt>
                <c:pt idx="4">
                  <c:v>23.20757163230909</c:v>
                </c:pt>
                <c:pt idx="5">
                  <c:v>15.940981991073128</c:v>
                </c:pt>
              </c:numCache>
            </c:numRef>
          </c:val>
          <c:extLst>
            <c:ext xmlns:c16="http://schemas.microsoft.com/office/drawing/2014/chart" uri="{C3380CC4-5D6E-409C-BE32-E72D297353CC}">
              <c16:uniqueId val="{00000002-CC5D-4B46-9FA9-D53FBB6DAD21}"/>
            </c:ext>
          </c:extLst>
        </c:ser>
        <c:ser>
          <c:idx val="3"/>
          <c:order val="3"/>
          <c:tx>
            <c:strRef>
              <c:f>'2.2.1 G30'!$E$31</c:f>
              <c:strCache>
                <c:ptCount val="1"/>
                <c:pt idx="0">
                  <c:v>Desconocido</c:v>
                </c:pt>
              </c:strCache>
            </c:strRef>
          </c:tx>
          <c:spPr>
            <a:solidFill>
              <a:srgbClr val="E7E6E6">
                <a:lumMod val="50000"/>
              </a:srgbClr>
            </a:solidFill>
          </c:spPr>
          <c:invertIfNegative val="0"/>
          <c:cat>
            <c:strRef>
              <c:f>'2.2.1 G30'!$F$21:$K$21</c:f>
              <c:strCache>
                <c:ptCount val="6"/>
                <c:pt idx="0">
                  <c:v>2016</c:v>
                </c:pt>
                <c:pt idx="1">
                  <c:v>2017</c:v>
                </c:pt>
                <c:pt idx="2">
                  <c:v>2018</c:v>
                </c:pt>
                <c:pt idx="3">
                  <c:v>2019</c:v>
                </c:pt>
                <c:pt idx="4">
                  <c:v>Total</c:v>
                </c:pt>
                <c:pt idx="5">
                  <c:v>Deman-
dantes</c:v>
                </c:pt>
              </c:strCache>
            </c:strRef>
          </c:cat>
          <c:val>
            <c:numRef>
              <c:f>'2.2.1 G30'!$F$31:$K$31</c:f>
              <c:numCache>
                <c:formatCode>#,##0</c:formatCode>
                <c:ptCount val="6"/>
                <c:pt idx="0">
                  <c:v>0.41314891323872821</c:v>
                </c:pt>
                <c:pt idx="1">
                  <c:v>0.47704233750745378</c:v>
                </c:pt>
                <c:pt idx="2">
                  <c:v>0.30665440049064702</c:v>
                </c:pt>
                <c:pt idx="3">
                  <c:v>0.21578298397040688</c:v>
                </c:pt>
                <c:pt idx="4">
                  <c:v>0.36302346687410864</c:v>
                </c:pt>
              </c:numCache>
            </c:numRef>
          </c:val>
          <c:extLst>
            <c:ext xmlns:c16="http://schemas.microsoft.com/office/drawing/2014/chart" uri="{C3380CC4-5D6E-409C-BE32-E72D297353CC}">
              <c16:uniqueId val="{00000003-CC5D-4B46-9FA9-D53FBB6DAD21}"/>
            </c:ext>
          </c:extLst>
        </c:ser>
        <c:dLbls>
          <c:showLegendKey val="0"/>
          <c:showVal val="0"/>
          <c:showCatName val="0"/>
          <c:showSerName val="0"/>
          <c:showPercent val="0"/>
          <c:showBubbleSize val="0"/>
        </c:dLbls>
        <c:gapWidth val="50"/>
        <c:overlap val="100"/>
        <c:axId val="329938191"/>
        <c:axId val="329938607"/>
      </c:barChart>
      <c:catAx>
        <c:axId val="32993819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majorUnit val="20"/>
      </c:valAx>
    </c:plotArea>
    <c:legend>
      <c:legendPos val="b"/>
      <c:layout>
        <c:manualLayout>
          <c:xMode val="edge"/>
          <c:yMode val="edge"/>
          <c:x val="6.2156853034880111E-3"/>
          <c:y val="0.91551172488217969"/>
          <c:w val="0.99150728800409382"/>
          <c:h val="8.4488529108617358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userShapes r:id="rId2"/>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53503438652446"/>
          <c:y val="0.19121439972328819"/>
          <c:w val="0.59080947968509134"/>
          <c:h val="0.55777320987454504"/>
        </c:manualLayout>
      </c:layout>
      <c:barChart>
        <c:barDir val="col"/>
        <c:grouping val="stacked"/>
        <c:varyColors val="0"/>
        <c:ser>
          <c:idx val="0"/>
          <c:order val="0"/>
          <c:tx>
            <c:v>Obligaciones reconocidas</c:v>
          </c:tx>
          <c:spPr>
            <a:pattFill prst="wdUpDiag">
              <a:fgClr>
                <a:srgbClr val="9A0000"/>
              </a:fgClr>
              <a:bgClr>
                <a:sysClr val="window" lastClr="FFFFFF"/>
              </a:bgClr>
            </a:pattFill>
            <a:ln>
              <a:noFill/>
            </a:ln>
            <a:effectLst/>
          </c:spPr>
          <c:invertIfNegative val="0"/>
          <c:dPt>
            <c:idx val="0"/>
            <c:invertIfNegative val="0"/>
            <c:bubble3D val="0"/>
            <c:spPr>
              <a:pattFill prst="wdUpDiag">
                <a:fgClr>
                  <a:srgbClr val="9A0000"/>
                </a:fgClr>
                <a:bgClr>
                  <a:sysClr val="window" lastClr="FFFFFF"/>
                </a:bgClr>
              </a:pattFill>
              <a:ln>
                <a:noFill/>
              </a:ln>
              <a:effectLst/>
            </c:spPr>
            <c:extLst>
              <c:ext xmlns:c16="http://schemas.microsoft.com/office/drawing/2014/chart" uri="{C3380CC4-5D6E-409C-BE32-E72D297353CC}">
                <c16:uniqueId val="{00000001-60DC-3A4A-B715-1BA8BF470D0D}"/>
              </c:ext>
            </c:extLst>
          </c:dPt>
          <c:cat>
            <c:numLit>
              <c:formatCode>General</c:formatCode>
              <c:ptCount val="4"/>
              <c:pt idx="0">
                <c:v>2016</c:v>
              </c:pt>
              <c:pt idx="1">
                <c:v>2017</c:v>
              </c:pt>
              <c:pt idx="2">
                <c:v>2018</c:v>
              </c:pt>
              <c:pt idx="3">
                <c:v>2019</c:v>
              </c:pt>
            </c:numLit>
          </c:cat>
          <c:val>
            <c:numLit>
              <c:formatCode>General</c:formatCode>
              <c:ptCount val="4"/>
              <c:pt idx="0">
                <c:v>43.069499999999998</c:v>
              </c:pt>
              <c:pt idx="1">
                <c:v>26.167999999999999</c:v>
              </c:pt>
              <c:pt idx="2">
                <c:v>25.344000000000001</c:v>
              </c:pt>
              <c:pt idx="3">
                <c:v>25.905000000000001</c:v>
              </c:pt>
            </c:numLit>
          </c:val>
          <c:extLst>
            <c:ext xmlns:c16="http://schemas.microsoft.com/office/drawing/2014/chart" uri="{C3380CC4-5D6E-409C-BE32-E72D297353CC}">
              <c16:uniqueId val="{00000002-60DC-3A4A-B715-1BA8BF470D0D}"/>
            </c:ext>
          </c:extLst>
        </c:ser>
        <c:ser>
          <c:idx val="1"/>
          <c:order val="1"/>
          <c:tx>
            <c:v>Crédito definitivo pendiente de ejecutar</c:v>
          </c:tx>
          <c:spPr>
            <a:solidFill>
              <a:schemeClr val="accent2"/>
            </a:solidFill>
            <a:ln>
              <a:noFill/>
            </a:ln>
            <a:effectLst/>
          </c:spPr>
          <c:invertIfNegative val="0"/>
          <c:cat>
            <c:numLit>
              <c:formatCode>General</c:formatCode>
              <c:ptCount val="4"/>
              <c:pt idx="0">
                <c:v>2016</c:v>
              </c:pt>
              <c:pt idx="1">
                <c:v>2017</c:v>
              </c:pt>
              <c:pt idx="2">
                <c:v>2018</c:v>
              </c:pt>
              <c:pt idx="3">
                <c:v>2019</c:v>
              </c:pt>
            </c:numLit>
          </c:cat>
          <c:val>
            <c:numLit>
              <c:formatCode>General</c:formatCode>
              <c:ptCount val="4"/>
              <c:pt idx="0">
                <c:v>1.1451080000000005</c:v>
              </c:pt>
              <c:pt idx="1">
                <c:v>0.35560300000000211</c:v>
              </c:pt>
              <c:pt idx="2">
                <c:v>8.5131999999997987E-2</c:v>
              </c:pt>
              <c:pt idx="3">
                <c:v>0.29363199999999878</c:v>
              </c:pt>
            </c:numLit>
          </c:val>
          <c:extLst>
            <c:ext xmlns:c16="http://schemas.microsoft.com/office/drawing/2014/chart" uri="{C3380CC4-5D6E-409C-BE32-E72D297353CC}">
              <c16:uniqueId val="{00000003-60DC-3A4A-B715-1BA8BF470D0D}"/>
            </c:ext>
          </c:extLst>
        </c:ser>
        <c:dLbls>
          <c:showLegendKey val="0"/>
          <c:showVal val="0"/>
          <c:showCatName val="0"/>
          <c:showSerName val="0"/>
          <c:showPercent val="0"/>
          <c:showBubbleSize val="0"/>
        </c:dLbls>
        <c:gapWidth val="219"/>
        <c:overlap val="100"/>
        <c:axId val="317209823"/>
        <c:axId val="317206079"/>
      </c:barChart>
      <c:catAx>
        <c:axId val="31720982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17206079"/>
        <c:crosses val="autoZero"/>
        <c:auto val="1"/>
        <c:lblAlgn val="ctr"/>
        <c:lblOffset val="100"/>
        <c:noMultiLvlLbl val="0"/>
      </c:catAx>
      <c:valAx>
        <c:axId val="3172060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r>
                  <a:rPr lang="en-US" b="1"/>
                  <a:t>Millones de €</a:t>
                </a:r>
              </a:p>
            </c:rich>
          </c:tx>
          <c:overlay val="0"/>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17209823"/>
        <c:crosses val="autoZero"/>
        <c:crossBetween val="between"/>
        <c:majorUnit val="10"/>
      </c:valAx>
      <c:spPr>
        <a:noFill/>
        <a:ln>
          <a:noFill/>
        </a:ln>
        <a:effectLst/>
      </c:spPr>
    </c:plotArea>
    <c:legend>
      <c:legendPos val="r"/>
      <c:layout>
        <c:manualLayout>
          <c:xMode val="edge"/>
          <c:yMode val="edge"/>
          <c:x val="0.71325937199951372"/>
          <c:y val="0.33565675225579716"/>
          <c:w val="0.27342842647681581"/>
          <c:h val="0.4342416597732545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941316297726933"/>
          <c:y val="3.5163258535612571E-2"/>
          <c:w val="0.84446524373132603"/>
          <c:h val="0.89826979254866357"/>
        </c:manualLayout>
      </c:layout>
      <c:barChart>
        <c:barDir val="bar"/>
        <c:grouping val="clustered"/>
        <c:varyColors val="0"/>
        <c:ser>
          <c:idx val="1"/>
          <c:order val="0"/>
          <c:tx>
            <c:strRef>
              <c:f>'2.2.2 G32'!$F$5</c:f>
              <c:strCache>
                <c:ptCount val="1"/>
                <c:pt idx="0">
                  <c:v>Tratados</c:v>
                </c:pt>
              </c:strCache>
            </c:strRef>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'2.2.2 G32'!$D$6:$E$30</c:f>
              <c:multiLvlStrCache>
                <c:ptCount val="25"/>
                <c:lvl>
                  <c:pt idx="0">
                    <c:v>Total</c:v>
                  </c:pt>
                  <c:pt idx="1">
                    <c:v>Bajo</c:v>
                  </c:pt>
                  <c:pt idx="2">
                    <c:v>Medio</c:v>
                  </c:pt>
                  <c:pt idx="3">
                    <c:v>Alto</c:v>
                  </c:pt>
                  <c:pt idx="4">
                    <c:v>Hombre</c:v>
                  </c:pt>
                  <c:pt idx="5">
                    <c:v>Mujer</c:v>
                  </c:pt>
                  <c:pt idx="6">
                    <c:v>Menos de 30 años</c:v>
                  </c:pt>
                  <c:pt idx="7">
                    <c:v>Entre 30 y 51 años</c:v>
                  </c:pt>
                  <c:pt idx="8">
                    <c:v>52 o más años</c:v>
                  </c:pt>
                  <c:pt idx="9">
                    <c:v>No</c:v>
                  </c:pt>
                  <c:pt idx="10">
                    <c:v>Sí</c:v>
                  </c:pt>
                  <c:pt idx="11">
                    <c:v>No</c:v>
                  </c:pt>
                  <c:pt idx="12">
                    <c:v>Sí</c:v>
                  </c:pt>
                  <c:pt idx="13">
                    <c:v>No</c:v>
                  </c:pt>
                  <c:pt idx="14">
                    <c:v>Sí</c:v>
                  </c:pt>
                  <c:pt idx="15">
                    <c:v>No</c:v>
                  </c:pt>
                  <c:pt idx="16">
                    <c:v>Sí</c:v>
                  </c:pt>
                  <c:pt idx="17">
                    <c:v>A</c:v>
                  </c:pt>
                  <c:pt idx="18">
                    <c:v>B-E</c:v>
                  </c:pt>
                  <c:pt idx="19">
                    <c:v>F</c:v>
                  </c:pt>
                  <c:pt idx="20">
                    <c:v>G-I</c:v>
                  </c:pt>
                  <c:pt idx="21">
                    <c:v>J-L</c:v>
                  </c:pt>
                  <c:pt idx="22">
                    <c:v>M-N</c:v>
                  </c:pt>
                  <c:pt idx="23">
                    <c:v>O-Q</c:v>
                  </c:pt>
                  <c:pt idx="24">
                    <c:v>R-S</c:v>
                  </c:pt>
                </c:lvl>
                <c:lvl>
                  <c:pt idx="0">
                    <c:v>Nivel educativo</c:v>
                  </c:pt>
                  <c:pt idx="4">
                    <c:v>Sexo</c:v>
                  </c:pt>
                  <c:pt idx="6">
                    <c:v>Edad</c:v>
                  </c:pt>
                  <c:pt idx="9">
                    <c:v>Div. func.</c:v>
                  </c:pt>
                  <c:pt idx="11">
                    <c:v>PAE 1 año</c:v>
                  </c:pt>
                  <c:pt idx="13">
                    <c:v>Mun.       &lt; 5.000 hab.</c:v>
                  </c:pt>
                  <c:pt idx="15">
                    <c:v>PLD</c:v>
                  </c:pt>
                  <c:pt idx="17">
                    <c:v>Actividad</c:v>
                  </c:pt>
                </c:lvl>
              </c:multiLvlStrCache>
            </c:multiLvlStrRef>
          </c:cat>
          <c:val>
            <c:numRef>
              <c:f>'2.2.2 G32'!$F$6:$F$30</c:f>
              <c:numCache>
                <c:formatCode>#,##0.0</c:formatCode>
                <c:ptCount val="25"/>
                <c:pt idx="0">
                  <c:v>83.602470397949219</c:v>
                </c:pt>
                <c:pt idx="1">
                  <c:v>82.595184326171875</c:v>
                </c:pt>
                <c:pt idx="2">
                  <c:v>85.365852355957031</c:v>
                </c:pt>
                <c:pt idx="3">
                  <c:v>84.831459045410156</c:v>
                </c:pt>
                <c:pt idx="4">
                  <c:v>84.354881286621094</c:v>
                </c:pt>
                <c:pt idx="5">
                  <c:v>82.820030212402344</c:v>
                </c:pt>
                <c:pt idx="6">
                  <c:v>81.709403991699219</c:v>
                </c:pt>
                <c:pt idx="7">
                  <c:v>84.971542358398438</c:v>
                </c:pt>
                <c:pt idx="8">
                  <c:v>81.029617309570313</c:v>
                </c:pt>
                <c:pt idx="9">
                  <c:v>83.746078491210938</c:v>
                </c:pt>
                <c:pt idx="10">
                  <c:v>75.09881591796875</c:v>
                </c:pt>
                <c:pt idx="11">
                  <c:v>82.80694580078125</c:v>
                </c:pt>
                <c:pt idx="12">
                  <c:v>83.998817443847656</c:v>
                </c:pt>
                <c:pt idx="13">
                  <c:v>82.260169982910156</c:v>
                </c:pt>
                <c:pt idx="14">
                  <c:v>86.133735656738281</c:v>
                </c:pt>
                <c:pt idx="15">
                  <c:v>83.785007926322947</c:v>
                </c:pt>
                <c:pt idx="16">
                  <c:v>82.385505676269531</c:v>
                </c:pt>
                <c:pt idx="17">
                  <c:v>91.818183898925781</c:v>
                </c:pt>
                <c:pt idx="18">
                  <c:v>89.72503662109375</c:v>
                </c:pt>
                <c:pt idx="19">
                  <c:v>90.117256164550781</c:v>
                </c:pt>
                <c:pt idx="20">
                  <c:v>80.325782775878906</c:v>
                </c:pt>
                <c:pt idx="21">
                  <c:v>81.828704833984375</c:v>
                </c:pt>
                <c:pt idx="22">
                  <c:v>84.86322021484375</c:v>
                </c:pt>
                <c:pt idx="23">
                  <c:v>87.696334838867188</c:v>
                </c:pt>
                <c:pt idx="24">
                  <c:v>88.334335327148438</c:v>
                </c:pt>
              </c:numCache>
            </c:numRef>
          </c:val>
          <c:extLst>
            <c:ext xmlns:c16="http://schemas.microsoft.com/office/drawing/2014/chart" uri="{C3380CC4-5D6E-409C-BE32-E72D297353CC}">
              <c16:uniqueId val="{00000000-9F4B-0F40-A760-62A20590EC40}"/>
            </c:ext>
          </c:extLst>
        </c:ser>
        <c:dLbls>
          <c:showLegendKey val="0"/>
          <c:showVal val="0"/>
          <c:showCatName val="0"/>
          <c:showSerName val="0"/>
          <c:showPercent val="0"/>
          <c:showBubbleSize val="0"/>
        </c:dLbls>
        <c:gapWidth val="50"/>
        <c:axId val="329938191"/>
        <c:axId val="329938607"/>
      </c:barChart>
      <c:catAx>
        <c:axId val="329938191"/>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941316297726933"/>
          <c:y val="5.1713551050951448E-2"/>
          <c:w val="0.84446524373132603"/>
          <c:h val="0.76197222222222227"/>
        </c:manualLayout>
      </c:layout>
      <c:barChart>
        <c:barDir val="col"/>
        <c:grouping val="clustered"/>
        <c:varyColors val="0"/>
        <c:ser>
          <c:idx val="1"/>
          <c:order val="0"/>
          <c:tx>
            <c:strRef>
              <c:f>'2.2.2 G33'!$F$6</c:f>
              <c:strCache>
                <c:ptCount val="1"/>
                <c:pt idx="0">
                  <c:v>Tratados</c:v>
                </c:pt>
              </c:strCache>
            </c:strRef>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'2.2.2 G33'!$E$7:$E$12</c:f>
              <c:strCache>
                <c:ptCount val="6"/>
                <c:pt idx="0">
                  <c:v>1m</c:v>
                </c:pt>
                <c:pt idx="1">
                  <c:v>3m</c:v>
                </c:pt>
                <c:pt idx="2">
                  <c:v>6m</c:v>
                </c:pt>
                <c:pt idx="3">
                  <c:v>12m</c:v>
                </c:pt>
                <c:pt idx="4">
                  <c:v>24m</c:v>
                </c:pt>
                <c:pt idx="5">
                  <c:v>36m</c:v>
                </c:pt>
              </c:strCache>
            </c:strRef>
          </c:cat>
          <c:val>
            <c:numRef>
              <c:f>'2.2.2 G33'!$F$7:$F$12</c:f>
              <c:numCache>
                <c:formatCode>#,##0.0</c:formatCode>
                <c:ptCount val="6"/>
                <c:pt idx="0">
                  <c:v>85.873703002929688</c:v>
                </c:pt>
                <c:pt idx="1">
                  <c:v>83.261123657226563</c:v>
                </c:pt>
                <c:pt idx="2">
                  <c:v>81.107810974121094</c:v>
                </c:pt>
                <c:pt idx="3">
                  <c:v>77.311180114746094</c:v>
                </c:pt>
                <c:pt idx="4">
                  <c:v>74.587562561035156</c:v>
                </c:pt>
                <c:pt idx="5">
                  <c:v>75.68927001953125</c:v>
                </c:pt>
              </c:numCache>
            </c:numRef>
          </c:val>
          <c:extLst>
            <c:ext xmlns:c16="http://schemas.microsoft.com/office/drawing/2014/chart" uri="{C3380CC4-5D6E-409C-BE32-E72D297353CC}">
              <c16:uniqueId val="{00000000-82B6-0B40-9D5C-FEC790BAAD24}"/>
            </c:ext>
          </c:extLst>
        </c:ser>
        <c:ser>
          <c:idx val="0"/>
          <c:order val="1"/>
          <c:tx>
            <c:strRef>
              <c:f>'2.2.2 G33'!$G$6</c:f>
              <c:strCache>
                <c:ptCount val="1"/>
                <c:pt idx="0">
                  <c:v>Controles</c:v>
                </c:pt>
              </c:strCache>
            </c:strRef>
          </c:tx>
          <c:spPr>
            <a:solidFill>
              <a:sysClr val="window" lastClr="FFFFFF">
                <a:lumMod val="85000"/>
              </a:sysClr>
            </a:solidFill>
            <a:ln>
              <a:noFill/>
            </a:ln>
            <a:effectLst/>
          </c:spPr>
          <c:invertIfNegative val="0"/>
          <c:dLbls>
            <c:dLbl>
              <c:idx val="0"/>
              <c:layout>
                <c:manualLayout>
                  <c:x val="1.25992063492063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B6-0B40-9D5C-FEC790BAAD24}"/>
                </c:ext>
              </c:extLst>
            </c:dLbl>
            <c:dLbl>
              <c:idx val="1"/>
              <c:layout>
                <c:manualLayout>
                  <c:x val="1.6798941798941761E-2"/>
                  <c:y val="-5.282713769819926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B6-0B40-9D5C-FEC790BAAD24}"/>
                </c:ext>
              </c:extLst>
            </c:dLbl>
            <c:dLbl>
              <c:idx val="2"/>
              <c:layout>
                <c:manualLayout>
                  <c:x val="1.259920634920635E-2"/>
                  <c:y val="-5.282713769819926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B6-0B40-9D5C-FEC790BAAD24}"/>
                </c:ext>
              </c:extLst>
            </c:dLbl>
            <c:dLbl>
              <c:idx val="3"/>
              <c:layout>
                <c:manualLayout>
                  <c:x val="1.25992063492063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B6-0B40-9D5C-FEC790BAAD24}"/>
                </c:ext>
              </c:extLst>
            </c:dLbl>
            <c:dLbl>
              <c:idx val="4"/>
              <c:layout>
                <c:manualLayout>
                  <c:x val="1.25992063492063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B6-0B40-9D5C-FEC790BAAD24}"/>
                </c:ext>
              </c:extLst>
            </c:dLbl>
            <c:dLbl>
              <c:idx val="5"/>
              <c:layout>
                <c:manualLayout>
                  <c:x val="1.259920634920635E-2"/>
                  <c:y val="-2.641356884909963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B6-0B40-9D5C-FEC790BAAD2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'2.2.2 G33'!$E$7:$E$12</c:f>
              <c:strCache>
                <c:ptCount val="6"/>
                <c:pt idx="0">
                  <c:v>1m</c:v>
                </c:pt>
                <c:pt idx="1">
                  <c:v>3m</c:v>
                </c:pt>
                <c:pt idx="2">
                  <c:v>6m</c:v>
                </c:pt>
                <c:pt idx="3">
                  <c:v>12m</c:v>
                </c:pt>
                <c:pt idx="4">
                  <c:v>24m</c:v>
                </c:pt>
                <c:pt idx="5">
                  <c:v>36m</c:v>
                </c:pt>
              </c:strCache>
            </c:strRef>
          </c:cat>
          <c:val>
            <c:numRef>
              <c:f>'2.2.2 G33'!$G$7:$G$12</c:f>
              <c:numCache>
                <c:formatCode>#,##0.0</c:formatCode>
                <c:ptCount val="6"/>
                <c:pt idx="0">
                  <c:v>50.059078216552734</c:v>
                </c:pt>
                <c:pt idx="1">
                  <c:v>51.227516174316406</c:v>
                </c:pt>
                <c:pt idx="2">
                  <c:v>53.391880035400391</c:v>
                </c:pt>
                <c:pt idx="3">
                  <c:v>53.007228851318359</c:v>
                </c:pt>
                <c:pt idx="4">
                  <c:v>56.355754852294922</c:v>
                </c:pt>
                <c:pt idx="5">
                  <c:v>60.360671997070313</c:v>
                </c:pt>
              </c:numCache>
            </c:numRef>
          </c:val>
          <c:extLst>
            <c:ext xmlns:c16="http://schemas.microsoft.com/office/drawing/2014/chart" uri="{C3380CC4-5D6E-409C-BE32-E72D297353CC}">
              <c16:uniqueId val="{00000007-82B6-0B40-9D5C-FEC790BAAD24}"/>
            </c:ext>
          </c:extLst>
        </c:ser>
        <c:dLbls>
          <c:showLegendKey val="0"/>
          <c:showVal val="0"/>
          <c:showCatName val="0"/>
          <c:showSerName val="0"/>
          <c:showPercent val="0"/>
          <c:showBubbleSize val="0"/>
        </c:dLbls>
        <c:gapWidth val="50"/>
        <c:axId val="329938191"/>
        <c:axId val="329938607"/>
      </c:barChart>
      <c:catAx>
        <c:axId val="32993819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valAx>
    </c:plotArea>
    <c:legend>
      <c:legendPos val="b"/>
      <c:layout>
        <c:manualLayout>
          <c:xMode val="edge"/>
          <c:yMode val="edge"/>
          <c:x val="0.12903439153439156"/>
          <c:y val="0.9286699074074074"/>
          <c:w val="0.75872982804232803"/>
          <c:h val="5.7373611111111104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941316297726933"/>
          <c:y val="5.1713551050951448E-2"/>
          <c:w val="0.84446524373132603"/>
          <c:h val="0.76197222222222227"/>
        </c:manualLayout>
      </c:layout>
      <c:barChart>
        <c:barDir val="col"/>
        <c:grouping val="clustered"/>
        <c:varyColors val="0"/>
        <c:ser>
          <c:idx val="1"/>
          <c:order val="0"/>
          <c:tx>
            <c:strRef>
              <c:f>'2.2.2 G33'!$J$6</c:f>
              <c:strCache>
                <c:ptCount val="1"/>
                <c:pt idx="0">
                  <c:v>Tratados</c:v>
                </c:pt>
              </c:strCache>
            </c:strRef>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'2.2.2 G33'!$I$7:$I$12</c:f>
              <c:strCache>
                <c:ptCount val="6"/>
                <c:pt idx="0">
                  <c:v>1m</c:v>
                </c:pt>
                <c:pt idx="1">
                  <c:v>3m</c:v>
                </c:pt>
                <c:pt idx="2">
                  <c:v>6m</c:v>
                </c:pt>
                <c:pt idx="3">
                  <c:v>12m</c:v>
                </c:pt>
                <c:pt idx="4">
                  <c:v>24m</c:v>
                </c:pt>
                <c:pt idx="5">
                  <c:v>36m</c:v>
                </c:pt>
              </c:strCache>
            </c:strRef>
          </c:cat>
          <c:val>
            <c:numRef>
              <c:f>'2.2.2 G33'!$J$7:$J$12</c:f>
              <c:numCache>
                <c:formatCode>#,##0.0</c:formatCode>
                <c:ptCount val="6"/>
                <c:pt idx="0">
                  <c:v>26.061376571655273</c:v>
                </c:pt>
                <c:pt idx="1">
                  <c:v>77.008140563964844</c:v>
                </c:pt>
                <c:pt idx="2">
                  <c:v>151.6827392578125</c:v>
                </c:pt>
                <c:pt idx="3">
                  <c:v>294.56515502929688</c:v>
                </c:pt>
                <c:pt idx="4">
                  <c:v>567.57806396484375</c:v>
                </c:pt>
                <c:pt idx="5">
                  <c:v>844.2894287109375</c:v>
                </c:pt>
              </c:numCache>
            </c:numRef>
          </c:val>
          <c:extLst>
            <c:ext xmlns:c16="http://schemas.microsoft.com/office/drawing/2014/chart" uri="{C3380CC4-5D6E-409C-BE32-E72D297353CC}">
              <c16:uniqueId val="{00000000-06F4-D645-8981-43244A3603EC}"/>
            </c:ext>
          </c:extLst>
        </c:ser>
        <c:ser>
          <c:idx val="0"/>
          <c:order val="1"/>
          <c:tx>
            <c:strRef>
              <c:f>'2.2.2 G33'!$K$6</c:f>
              <c:strCache>
                <c:ptCount val="1"/>
                <c:pt idx="0">
                  <c:v>Controles</c:v>
                </c:pt>
              </c:strCache>
            </c:strRef>
          </c:tx>
          <c:spPr>
            <a:solidFill>
              <a:sysClr val="window" lastClr="FFFFFF">
                <a:lumMod val="85000"/>
              </a:sysClr>
            </a:solidFill>
            <a:ln>
              <a:noFill/>
            </a:ln>
            <a:effectLst/>
          </c:spPr>
          <c:invertIfNegative val="0"/>
          <c:dLbls>
            <c:dLbl>
              <c:idx val="0"/>
              <c:layout>
                <c:manualLayout>
                  <c:x val="1.259920634920635E-2"/>
                  <c:y val="6.158274441803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F4-D645-8981-43244A3603EC}"/>
                </c:ext>
              </c:extLst>
            </c:dLbl>
            <c:dLbl>
              <c:idx val="1"/>
              <c:layout>
                <c:manualLayout>
                  <c:x val="1.6798941798941761E-2"/>
                  <c:y val="6.158274441803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F4-D645-8981-43244A3603EC}"/>
                </c:ext>
              </c:extLst>
            </c:dLbl>
            <c:dLbl>
              <c:idx val="2"/>
              <c:layout>
                <c:manualLayout>
                  <c:x val="8.3994708994708997E-3"/>
                  <c:y val="-1.0650546736337583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F4-D645-8981-43244A3603EC}"/>
                </c:ext>
              </c:extLst>
            </c:dLbl>
            <c:dLbl>
              <c:idx val="3"/>
              <c:layout>
                <c:manualLayout>
                  <c:x val="1.259920634920635E-2"/>
                  <c:y val="-1.0650546736337583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6F4-D645-8981-43244A3603EC}"/>
                </c:ext>
              </c:extLst>
            </c:dLbl>
            <c:dLbl>
              <c:idx val="4"/>
              <c:layout>
                <c:manualLayout>
                  <c:x val="1.6798941798941799E-2"/>
                  <c:y val="-2.662636684084395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6F4-D645-8981-43244A3603EC}"/>
                </c:ext>
              </c:extLst>
            </c:dLbl>
            <c:dLbl>
              <c:idx val="5"/>
              <c:layout>
                <c:manualLayout>
                  <c:x val="2.09986772486772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6F4-D645-8981-43244A3603EC}"/>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'2.2.2 G33'!$I$7:$I$12</c:f>
              <c:strCache>
                <c:ptCount val="6"/>
                <c:pt idx="0">
                  <c:v>1m</c:v>
                </c:pt>
                <c:pt idx="1">
                  <c:v>3m</c:v>
                </c:pt>
                <c:pt idx="2">
                  <c:v>6m</c:v>
                </c:pt>
                <c:pt idx="3">
                  <c:v>12m</c:v>
                </c:pt>
                <c:pt idx="4">
                  <c:v>24m</c:v>
                </c:pt>
                <c:pt idx="5">
                  <c:v>36m</c:v>
                </c:pt>
              </c:strCache>
            </c:strRef>
          </c:cat>
          <c:val>
            <c:numRef>
              <c:f>'2.2.2 G33'!$K$7:$K$12</c:f>
              <c:numCache>
                <c:formatCode>#,##0.0</c:formatCode>
                <c:ptCount val="6"/>
                <c:pt idx="0">
                  <c:v>15.126559257507324</c:v>
                </c:pt>
                <c:pt idx="1">
                  <c:v>45.967704772949219</c:v>
                </c:pt>
                <c:pt idx="2">
                  <c:v>93.924140930175781</c:v>
                </c:pt>
                <c:pt idx="3">
                  <c:v>190.41024780273438</c:v>
                </c:pt>
                <c:pt idx="4">
                  <c:v>394.70697021484375</c:v>
                </c:pt>
                <c:pt idx="5">
                  <c:v>621.86492919921875</c:v>
                </c:pt>
              </c:numCache>
            </c:numRef>
          </c:val>
          <c:extLst>
            <c:ext xmlns:c16="http://schemas.microsoft.com/office/drawing/2014/chart" uri="{C3380CC4-5D6E-409C-BE32-E72D297353CC}">
              <c16:uniqueId val="{00000007-06F4-D645-8981-43244A3603EC}"/>
            </c:ext>
          </c:extLst>
        </c:ser>
        <c:dLbls>
          <c:showLegendKey val="0"/>
          <c:showVal val="0"/>
          <c:showCatName val="0"/>
          <c:showSerName val="0"/>
          <c:showPercent val="0"/>
          <c:showBubbleSize val="0"/>
        </c:dLbls>
        <c:gapWidth val="50"/>
        <c:axId val="329938191"/>
        <c:axId val="329938607"/>
      </c:barChart>
      <c:catAx>
        <c:axId val="32993819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valAx>
    </c:plotArea>
    <c:legend>
      <c:legendPos val="b"/>
      <c:layout>
        <c:manualLayout>
          <c:xMode val="edge"/>
          <c:yMode val="edge"/>
          <c:x val="0.14163359788359789"/>
          <c:y val="0.9286699074074074"/>
          <c:w val="0.68313458994708998"/>
          <c:h val="5.7373611111111104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941316297726933"/>
          <c:y val="3.5163258535612571E-2"/>
          <c:w val="0.84446524373132603"/>
          <c:h val="0.84146543377733518"/>
        </c:manualLayout>
      </c:layout>
      <c:barChart>
        <c:barDir val="bar"/>
        <c:grouping val="clustered"/>
        <c:varyColors val="0"/>
        <c:ser>
          <c:idx val="1"/>
          <c:order val="0"/>
          <c:tx>
            <c:strRef>
              <c:f>'2.2.2 G34'!$F$5</c:f>
              <c:strCache>
                <c:ptCount val="1"/>
                <c:pt idx="0">
                  <c:v>Tratados</c:v>
                </c:pt>
              </c:strCache>
            </c:strRef>
          </c:tx>
          <c:spPr>
            <a:solidFill>
              <a:schemeClr val="accent2"/>
            </a:solidFill>
            <a:ln>
              <a:noFill/>
            </a:ln>
            <a:effectLst/>
          </c:spPr>
          <c:invertIfNegative val="0"/>
          <c:dLbls>
            <c:dLbl>
              <c:idx val="1"/>
              <c:layout>
                <c:manualLayout>
                  <c:x val="-1.25992063492063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EBC-E64F-AC6A-4F8F872EB202}"/>
                </c:ext>
              </c:extLst>
            </c:dLbl>
            <c:dLbl>
              <c:idx val="2"/>
              <c:layout>
                <c:manualLayout>
                  <c:x val="-8.4171457922555624E-3"/>
                  <c:y val="2.333547475206641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BC-E64F-AC6A-4F8F872EB202}"/>
                </c:ext>
              </c:extLst>
            </c:dLbl>
            <c:dLbl>
              <c:idx val="3"/>
              <c:layout>
                <c:manualLayout>
                  <c:x val="-8.4171457922557168E-3"/>
                  <c:y val="2.33354747547830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BC-E64F-AC6A-4F8F872EB202}"/>
                </c:ext>
              </c:extLst>
            </c:dLbl>
            <c:dLbl>
              <c:idx val="4"/>
              <c:layout>
                <c:manualLayout>
                  <c:x val="-1.262571868838334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EBC-E64F-AC6A-4F8F872EB202}"/>
                </c:ext>
              </c:extLst>
            </c:dLbl>
            <c:dLbl>
              <c:idx val="7"/>
              <c:layout>
                <c:manualLayout>
                  <c:x val="-8.3994708994710541E-3"/>
                  <c:y val="-5.275399271235833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EBC-E64F-AC6A-4F8F872EB202}"/>
                </c:ext>
              </c:extLst>
            </c:dLbl>
            <c:dLbl>
              <c:idx val="8"/>
              <c:layout>
                <c:manualLayout>
                  <c:x val="-1.25992063492063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EBC-E64F-AC6A-4F8F872EB20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'2.2.2 G34'!$D$6:$E$22</c:f>
              <c:multiLvlStrCache>
                <c:ptCount val="17"/>
                <c:lvl>
                  <c:pt idx="0">
                    <c:v>Total</c:v>
                  </c:pt>
                  <c:pt idx="1">
                    <c:v>Bajo</c:v>
                  </c:pt>
                  <c:pt idx="2">
                    <c:v>Medio</c:v>
                  </c:pt>
                  <c:pt idx="3">
                    <c:v>Alto</c:v>
                  </c:pt>
                  <c:pt idx="4">
                    <c:v>Hombre</c:v>
                  </c:pt>
                  <c:pt idx="5">
                    <c:v>Mujer</c:v>
                  </c:pt>
                  <c:pt idx="6">
                    <c:v>Menos de 30 años</c:v>
                  </c:pt>
                  <c:pt idx="7">
                    <c:v>Entre 30 y 51 años</c:v>
                  </c:pt>
                  <c:pt idx="8">
                    <c:v>52 o más años</c:v>
                  </c:pt>
                  <c:pt idx="9">
                    <c:v>No</c:v>
                  </c:pt>
                  <c:pt idx="10">
                    <c:v>Sí</c:v>
                  </c:pt>
                  <c:pt idx="11">
                    <c:v>No</c:v>
                  </c:pt>
                  <c:pt idx="12">
                    <c:v>Sí</c:v>
                  </c:pt>
                  <c:pt idx="13">
                    <c:v>No</c:v>
                  </c:pt>
                  <c:pt idx="14">
                    <c:v>Sí</c:v>
                  </c:pt>
                  <c:pt idx="15">
                    <c:v>No</c:v>
                  </c:pt>
                  <c:pt idx="16">
                    <c:v>Sí</c:v>
                  </c:pt>
                </c:lvl>
                <c:lvl>
                  <c:pt idx="0">
                    <c:v>Nivel educativo</c:v>
                  </c:pt>
                  <c:pt idx="4">
                    <c:v>Sexo</c:v>
                  </c:pt>
                  <c:pt idx="6">
                    <c:v>Edad</c:v>
                  </c:pt>
                  <c:pt idx="9">
                    <c:v>Div. func.</c:v>
                  </c:pt>
                  <c:pt idx="11">
                    <c:v>PAE 1 año</c:v>
                  </c:pt>
                  <c:pt idx="13">
                    <c:v>Mun.       &lt; 5.000 hab.</c:v>
                  </c:pt>
                  <c:pt idx="15">
                    <c:v>PLD</c:v>
                  </c:pt>
                </c:lvl>
              </c:multiLvlStrCache>
            </c:multiLvlStrRef>
          </c:cat>
          <c:val>
            <c:numRef>
              <c:f>'2.2.2 G34'!$F$6:$F$22</c:f>
              <c:numCache>
                <c:formatCode>#,##0.0</c:formatCode>
                <c:ptCount val="17"/>
                <c:pt idx="0">
                  <c:v>77.311180114746094</c:v>
                </c:pt>
                <c:pt idx="1">
                  <c:v>74.777488708496094</c:v>
                </c:pt>
                <c:pt idx="2">
                  <c:v>79.965003967285156</c:v>
                </c:pt>
                <c:pt idx="3">
                  <c:v>81.631988525390625</c:v>
                </c:pt>
                <c:pt idx="4">
                  <c:v>81.954208374023438</c:v>
                </c:pt>
                <c:pt idx="5">
                  <c:v>72.40069580078125</c:v>
                </c:pt>
                <c:pt idx="6">
                  <c:v>77.081214904785156</c:v>
                </c:pt>
                <c:pt idx="7">
                  <c:v>79.517463684082031</c:v>
                </c:pt>
                <c:pt idx="8">
                  <c:v>63.437236785888672</c:v>
                </c:pt>
                <c:pt idx="9">
                  <c:v>77.6014404296875</c:v>
                </c:pt>
                <c:pt idx="10">
                  <c:v>59.715641021728516</c:v>
                </c:pt>
                <c:pt idx="11">
                  <c:v>77.192573547363281</c:v>
                </c:pt>
                <c:pt idx="12">
                  <c:v>77.3699951171875</c:v>
                </c:pt>
                <c:pt idx="13">
                  <c:v>76.45953369140625</c:v>
                </c:pt>
                <c:pt idx="14">
                  <c:v>78.926261901855469</c:v>
                </c:pt>
                <c:pt idx="15">
                  <c:v>78.482587064676608</c:v>
                </c:pt>
                <c:pt idx="16">
                  <c:v>69.759452819824219</c:v>
                </c:pt>
              </c:numCache>
            </c:numRef>
          </c:val>
          <c:extLst>
            <c:ext xmlns:c16="http://schemas.microsoft.com/office/drawing/2014/chart" uri="{C3380CC4-5D6E-409C-BE32-E72D297353CC}">
              <c16:uniqueId val="{00000006-2EBC-E64F-AC6A-4F8F872EB202}"/>
            </c:ext>
          </c:extLst>
        </c:ser>
        <c:ser>
          <c:idx val="0"/>
          <c:order val="1"/>
          <c:tx>
            <c:strRef>
              <c:f>'2.2.2 G34'!$G$5</c:f>
              <c:strCache>
                <c:ptCount val="1"/>
                <c:pt idx="0">
                  <c:v>Controles</c:v>
                </c:pt>
              </c:strCache>
            </c:strRef>
          </c:tx>
          <c:spPr>
            <a:solidFill>
              <a:sysClr val="window" lastClr="FFFFFF">
                <a:lumMod val="85000"/>
              </a:sys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'2.2.2 G34'!$D$6:$E$22</c:f>
              <c:multiLvlStrCache>
                <c:ptCount val="17"/>
                <c:lvl>
                  <c:pt idx="0">
                    <c:v>Total</c:v>
                  </c:pt>
                  <c:pt idx="1">
                    <c:v>Bajo</c:v>
                  </c:pt>
                  <c:pt idx="2">
                    <c:v>Medio</c:v>
                  </c:pt>
                  <c:pt idx="3">
                    <c:v>Alto</c:v>
                  </c:pt>
                  <c:pt idx="4">
                    <c:v>Hombre</c:v>
                  </c:pt>
                  <c:pt idx="5">
                    <c:v>Mujer</c:v>
                  </c:pt>
                  <c:pt idx="6">
                    <c:v>Menos de 30 años</c:v>
                  </c:pt>
                  <c:pt idx="7">
                    <c:v>Entre 30 y 51 años</c:v>
                  </c:pt>
                  <c:pt idx="8">
                    <c:v>52 o más años</c:v>
                  </c:pt>
                  <c:pt idx="9">
                    <c:v>No</c:v>
                  </c:pt>
                  <c:pt idx="10">
                    <c:v>Sí</c:v>
                  </c:pt>
                  <c:pt idx="11">
                    <c:v>No</c:v>
                  </c:pt>
                  <c:pt idx="12">
                    <c:v>Sí</c:v>
                  </c:pt>
                  <c:pt idx="13">
                    <c:v>No</c:v>
                  </c:pt>
                  <c:pt idx="14">
                    <c:v>Sí</c:v>
                  </c:pt>
                  <c:pt idx="15">
                    <c:v>No</c:v>
                  </c:pt>
                  <c:pt idx="16">
                    <c:v>Sí</c:v>
                  </c:pt>
                </c:lvl>
                <c:lvl>
                  <c:pt idx="0">
                    <c:v>Nivel educativo</c:v>
                  </c:pt>
                  <c:pt idx="4">
                    <c:v>Sexo</c:v>
                  </c:pt>
                  <c:pt idx="6">
                    <c:v>Edad</c:v>
                  </c:pt>
                  <c:pt idx="9">
                    <c:v>Div. func.</c:v>
                  </c:pt>
                  <c:pt idx="11">
                    <c:v>PAE 1 año</c:v>
                  </c:pt>
                  <c:pt idx="13">
                    <c:v>Mun.       &lt; 5.000 hab.</c:v>
                  </c:pt>
                  <c:pt idx="15">
                    <c:v>PLD</c:v>
                  </c:pt>
                </c:lvl>
              </c:multiLvlStrCache>
            </c:multiLvlStrRef>
          </c:cat>
          <c:val>
            <c:numRef>
              <c:f>'2.2.2 G34'!$G$6:$G$22</c:f>
              <c:numCache>
                <c:formatCode>#,##0.0</c:formatCode>
                <c:ptCount val="17"/>
                <c:pt idx="0">
                  <c:v>53.007228851318359</c:v>
                </c:pt>
                <c:pt idx="1">
                  <c:v>49.415779113769531</c:v>
                </c:pt>
                <c:pt idx="2">
                  <c:v>54.2894287109375</c:v>
                </c:pt>
                <c:pt idx="3">
                  <c:v>60.935977935791016</c:v>
                </c:pt>
                <c:pt idx="4">
                  <c:v>58.349559783935547</c:v>
                </c:pt>
                <c:pt idx="5">
                  <c:v>47.367588043212891</c:v>
                </c:pt>
                <c:pt idx="6">
                  <c:v>56.230926513671875</c:v>
                </c:pt>
                <c:pt idx="7">
                  <c:v>54.856998443603516</c:v>
                </c:pt>
                <c:pt idx="8">
                  <c:v>28.861429214477539</c:v>
                </c:pt>
                <c:pt idx="9">
                  <c:v>53.247970581054688</c:v>
                </c:pt>
                <c:pt idx="10">
                  <c:v>37.1134033203125</c:v>
                </c:pt>
                <c:pt idx="11">
                  <c:v>51.133735656738281</c:v>
                </c:pt>
                <c:pt idx="12">
                  <c:v>53.940093994140625</c:v>
                </c:pt>
                <c:pt idx="13">
                  <c:v>51.600421905517578</c:v>
                </c:pt>
                <c:pt idx="14">
                  <c:v>55.689693450927734</c:v>
                </c:pt>
                <c:pt idx="15">
                  <c:v>55.543428831286946</c:v>
                </c:pt>
                <c:pt idx="16">
                  <c:v>39.113105773925781</c:v>
                </c:pt>
              </c:numCache>
            </c:numRef>
          </c:val>
          <c:extLst>
            <c:ext xmlns:c16="http://schemas.microsoft.com/office/drawing/2014/chart" uri="{C3380CC4-5D6E-409C-BE32-E72D297353CC}">
              <c16:uniqueId val="{00000007-2EBC-E64F-AC6A-4F8F872EB202}"/>
            </c:ext>
          </c:extLst>
        </c:ser>
        <c:dLbls>
          <c:showLegendKey val="0"/>
          <c:showVal val="0"/>
          <c:showCatName val="0"/>
          <c:showSerName val="0"/>
          <c:showPercent val="0"/>
          <c:showBubbleSize val="0"/>
        </c:dLbls>
        <c:gapWidth val="50"/>
        <c:axId val="329938191"/>
        <c:axId val="329938607"/>
      </c:barChart>
      <c:catAx>
        <c:axId val="329938191"/>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valAx>
      <c:spPr>
        <a:noFill/>
        <a:ln>
          <a:solidFill>
            <a:sysClr val="windowText" lastClr="000000"/>
          </a:solidFill>
        </a:ln>
        <a:effectLst/>
      </c:spPr>
    </c:plotArea>
    <c:legend>
      <c:legendPos val="b"/>
      <c:layout>
        <c:manualLayout>
          <c:xMode val="edge"/>
          <c:yMode val="edge"/>
          <c:x val="0.10383597883597884"/>
          <c:y val="0.9286699074074074"/>
          <c:w val="0.73405853174603164"/>
          <c:h val="5.8559317527435067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759186351706039E-2"/>
          <c:y val="5.0925925925925923E-2"/>
          <c:w val="0.90068525809273836"/>
          <c:h val="0.60811367274459593"/>
        </c:manualLayout>
      </c:layout>
      <c:barChart>
        <c:barDir val="col"/>
        <c:grouping val="clustered"/>
        <c:varyColors val="0"/>
        <c:ser>
          <c:idx val="2"/>
          <c:order val="2"/>
          <c:tx>
            <c:strRef>
              <c:f>'1.2.2.3 G6'!$G$5</c:f>
              <c:strCache>
                <c:ptCount val="1"/>
                <c:pt idx="0">
                  <c:v>Dif. ESP - EXT</c:v>
                </c:pt>
              </c:strCache>
            </c:strRef>
          </c:tx>
          <c:spPr>
            <a:solidFill>
              <a:srgbClr val="D56271"/>
            </a:solidFill>
            <a:ln>
              <a:noFill/>
            </a:ln>
            <a:effectLst/>
          </c:spPr>
          <c:invertIfNegative val="0"/>
          <c:cat>
            <c:numRef>
              <c:f>'1.2.2.3 G6'!$D$6:$D$16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'1.2.2.3 G6'!$G$6:$G$16</c:f>
              <c:numCache>
                <c:formatCode>#,##0.0</c:formatCode>
                <c:ptCount val="11"/>
                <c:pt idx="0">
                  <c:v>-11.200000000000003</c:v>
                </c:pt>
                <c:pt idx="1">
                  <c:v>-9.6999999999999957</c:v>
                </c:pt>
                <c:pt idx="2">
                  <c:v>-9.3999999999999986</c:v>
                </c:pt>
                <c:pt idx="3">
                  <c:v>-9.1000000000000014</c:v>
                </c:pt>
                <c:pt idx="4">
                  <c:v>-7</c:v>
                </c:pt>
                <c:pt idx="5">
                  <c:v>-8.8000000000000007</c:v>
                </c:pt>
                <c:pt idx="6">
                  <c:v>-8.6999999999999993</c:v>
                </c:pt>
                <c:pt idx="7">
                  <c:v>-7.8000000000000007</c:v>
                </c:pt>
                <c:pt idx="8">
                  <c:v>-10.799999999999997</c:v>
                </c:pt>
                <c:pt idx="9">
                  <c:v>-8</c:v>
                </c:pt>
                <c:pt idx="10">
                  <c:v>-7.6999999999999993</c:v>
                </c:pt>
              </c:numCache>
            </c:numRef>
          </c:val>
          <c:extLst>
            <c:ext xmlns:c16="http://schemas.microsoft.com/office/drawing/2014/chart" uri="{C3380CC4-5D6E-409C-BE32-E72D297353CC}">
              <c16:uniqueId val="{00000000-266E-4931-835E-EC38EF158F98}"/>
            </c:ext>
          </c:extLst>
        </c:ser>
        <c:dLbls>
          <c:showLegendKey val="0"/>
          <c:showVal val="0"/>
          <c:showCatName val="0"/>
          <c:showSerName val="0"/>
          <c:showPercent val="0"/>
          <c:showBubbleSize val="0"/>
        </c:dLbls>
        <c:gapWidth val="150"/>
        <c:axId val="257214575"/>
        <c:axId val="240718879"/>
      </c:barChart>
      <c:lineChart>
        <c:grouping val="standard"/>
        <c:varyColors val="0"/>
        <c:ser>
          <c:idx val="0"/>
          <c:order val="0"/>
          <c:tx>
            <c:v>España</c:v>
          </c:tx>
          <c:spPr>
            <a:ln w="28575" cap="rnd">
              <a:solidFill>
                <a:srgbClr val="646363"/>
              </a:solidFill>
              <a:round/>
            </a:ln>
            <a:effectLst/>
          </c:spPr>
          <c:marker>
            <c:symbol val="circle"/>
            <c:size val="5"/>
            <c:spPr>
              <a:solidFill>
                <a:srgbClr val="646363"/>
              </a:solidFill>
              <a:ln w="9525">
                <a:solidFill>
                  <a:srgbClr val="646363"/>
                </a:solidFill>
              </a:ln>
              <a:effectLst/>
            </c:spPr>
          </c:marker>
          <c:dLbls>
            <c:dLbl>
              <c:idx val="0"/>
              <c:layout>
                <c:manualLayout>
                  <c:x val="-3.0555555555555555E-2"/>
                  <c:y val="4.75247425951004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66E-4931-835E-EC38EF158F98}"/>
                </c:ext>
              </c:extLst>
            </c:dLbl>
            <c:dLbl>
              <c:idx val="1"/>
              <c:layout>
                <c:manualLayout>
                  <c:x val="-3.0555555555555582E-2"/>
                  <c:y val="5.28052695501115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66E-4931-835E-EC38EF158F98}"/>
                </c:ext>
              </c:extLst>
            </c:dLbl>
            <c:dLbl>
              <c:idx val="2"/>
              <c:layout>
                <c:manualLayout>
                  <c:x val="-2.7777777777777828E-2"/>
                  <c:y val="5.28052695501115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66E-4931-835E-EC38EF158F98}"/>
                </c:ext>
              </c:extLst>
            </c:dLbl>
            <c:dLbl>
              <c:idx val="3"/>
              <c:layout>
                <c:manualLayout>
                  <c:x val="-4.166666666666672E-2"/>
                  <c:y val="5.28052695501115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66E-4931-835E-EC38EF158F98}"/>
                </c:ext>
              </c:extLst>
            </c:dLbl>
            <c:dLbl>
              <c:idx val="4"/>
              <c:layout>
                <c:manualLayout>
                  <c:x val="-3.6111111111111163E-2"/>
                  <c:y val="4.75247425951004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66E-4931-835E-EC38EF158F98}"/>
                </c:ext>
              </c:extLst>
            </c:dLbl>
            <c:dLbl>
              <c:idx val="5"/>
              <c:layout>
                <c:manualLayout>
                  <c:x val="-4.4444444444444446E-2"/>
                  <c:y val="4.75247425951004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66E-4931-835E-EC38EF158F98}"/>
                </c:ext>
              </c:extLst>
            </c:dLbl>
            <c:dLbl>
              <c:idx val="6"/>
              <c:layout>
                <c:manualLayout>
                  <c:x val="-5.00000000000001E-2"/>
                  <c:y val="5.28052695501115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66E-4931-835E-EC38EF158F98}"/>
                </c:ext>
              </c:extLst>
            </c:dLbl>
            <c:dLbl>
              <c:idx val="7"/>
              <c:layout>
                <c:manualLayout>
                  <c:x val="-4.4444444444444446E-2"/>
                  <c:y val="5.28052695501115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66E-4931-835E-EC38EF158F98}"/>
                </c:ext>
              </c:extLst>
            </c:dLbl>
            <c:dLbl>
              <c:idx val="8"/>
              <c:layout>
                <c:manualLayout>
                  <c:x val="-4.7222222222222325E-2"/>
                  <c:y val="4.75247425951004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66E-4931-835E-EC38EF158F98}"/>
                </c:ext>
              </c:extLst>
            </c:dLbl>
            <c:dLbl>
              <c:idx val="9"/>
              <c:layout>
                <c:manualLayout>
                  <c:x val="-3.6217948717948818E-2"/>
                  <c:y val="5.77266115099439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66E-4931-835E-EC38EF158F98}"/>
                </c:ext>
              </c:extLst>
            </c:dLbl>
            <c:dLbl>
              <c:idx val="10"/>
              <c:layout>
                <c:manualLayout>
                  <c:x val="-3.0555555555555555E-2"/>
                  <c:y val="5.8085796505122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66E-4931-835E-EC38EF158F9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'1.2.2.3 G6'!$D$6:$D$16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'1.2.2.3 G6'!$E$6:$E$16</c:f>
              <c:numCache>
                <c:formatCode>#,##0.0</c:formatCode>
                <c:ptCount val="11"/>
                <c:pt idx="0">
                  <c:v>23.4</c:v>
                </c:pt>
                <c:pt idx="1">
                  <c:v>23.1</c:v>
                </c:pt>
                <c:pt idx="2">
                  <c:v>24</c:v>
                </c:pt>
                <c:pt idx="3">
                  <c:v>25.1</c:v>
                </c:pt>
                <c:pt idx="4">
                  <c:v>26.1</c:v>
                </c:pt>
                <c:pt idx="5">
                  <c:v>26.7</c:v>
                </c:pt>
                <c:pt idx="6">
                  <c:v>26.8</c:v>
                </c:pt>
                <c:pt idx="7">
                  <c:v>26.3</c:v>
                </c:pt>
                <c:pt idx="8">
                  <c:v>24.1</c:v>
                </c:pt>
                <c:pt idx="9">
                  <c:v>25.1</c:v>
                </c:pt>
                <c:pt idx="10">
                  <c:v>21.1</c:v>
                </c:pt>
              </c:numCache>
            </c:numRef>
          </c:val>
          <c:smooth val="0"/>
          <c:extLst>
            <c:ext xmlns:c16="http://schemas.microsoft.com/office/drawing/2014/chart" uri="{C3380CC4-5D6E-409C-BE32-E72D297353CC}">
              <c16:uniqueId val="{0000000C-266E-4931-835E-EC38EF158F98}"/>
            </c:ext>
          </c:extLst>
        </c:ser>
        <c:ser>
          <c:idx val="1"/>
          <c:order val="1"/>
          <c:tx>
            <c:v>Extremadura</c:v>
          </c:tx>
          <c:spPr>
            <a:ln w="28575" cap="rnd">
              <a:solidFill>
                <a:srgbClr val="83082A"/>
              </a:solidFill>
              <a:round/>
            </a:ln>
            <a:effectLst/>
          </c:spPr>
          <c:marker>
            <c:symbol val="circle"/>
            <c:size val="5"/>
            <c:spPr>
              <a:solidFill>
                <a:srgbClr val="83082A"/>
              </a:solidFill>
              <a:ln w="9525">
                <a:solidFill>
                  <a:srgbClr val="83082A"/>
                </a:solidFill>
              </a:ln>
              <a:effectLst/>
            </c:spPr>
          </c:marker>
          <c:dLbls>
            <c:spPr>
              <a:noFill/>
              <a:ln>
                <a:noFill/>
              </a:ln>
              <a:effectLst/>
            </c:spPr>
            <c:txPr>
              <a:bodyPr rot="0" spcFirstLastPara="1" vertOverflow="ellipsis" vert="horz" wrap="square" lIns="38100" tIns="19050" rIns="38100" bIns="19050" anchor="t" anchorCtr="0">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'1.2.2.3 G6'!$D$6:$D$16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'1.2.2.3 G6'!$F$6:$F$16</c:f>
              <c:numCache>
                <c:formatCode>#,##0.0</c:formatCode>
                <c:ptCount val="11"/>
                <c:pt idx="0">
                  <c:v>34.6</c:v>
                </c:pt>
                <c:pt idx="1">
                  <c:v>32.799999999999997</c:v>
                </c:pt>
                <c:pt idx="2">
                  <c:v>33.4</c:v>
                </c:pt>
                <c:pt idx="3">
                  <c:v>34.200000000000003</c:v>
                </c:pt>
                <c:pt idx="4">
                  <c:v>33.1</c:v>
                </c:pt>
                <c:pt idx="5">
                  <c:v>35.5</c:v>
                </c:pt>
                <c:pt idx="6">
                  <c:v>35.5</c:v>
                </c:pt>
                <c:pt idx="7">
                  <c:v>34.1</c:v>
                </c:pt>
                <c:pt idx="8">
                  <c:v>34.9</c:v>
                </c:pt>
                <c:pt idx="9">
                  <c:v>33.1</c:v>
                </c:pt>
                <c:pt idx="10">
                  <c:v>28.8</c:v>
                </c:pt>
              </c:numCache>
            </c:numRef>
          </c:val>
          <c:smooth val="0"/>
          <c:extLst>
            <c:ext xmlns:c16="http://schemas.microsoft.com/office/drawing/2014/chart" uri="{C3380CC4-5D6E-409C-BE32-E72D297353CC}">
              <c16:uniqueId val="{0000000D-266E-4931-835E-EC38EF158F98}"/>
            </c:ext>
          </c:extLst>
        </c:ser>
        <c:dLbls>
          <c:showLegendKey val="0"/>
          <c:showVal val="0"/>
          <c:showCatName val="0"/>
          <c:showSerName val="0"/>
          <c:showPercent val="0"/>
          <c:showBubbleSize val="0"/>
        </c:dLbls>
        <c:marker val="1"/>
        <c:smooth val="0"/>
        <c:axId val="257214575"/>
        <c:axId val="240718879"/>
      </c:lineChart>
      <c:catAx>
        <c:axId val="257214575"/>
        <c:scaling>
          <c:orientation val="minMax"/>
        </c:scaling>
        <c:delete val="0"/>
        <c:axPos val="b"/>
        <c:numFmt formatCode="General"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40718879"/>
        <c:crosses val="autoZero"/>
        <c:auto val="1"/>
        <c:lblAlgn val="ctr"/>
        <c:lblOffset val="100"/>
        <c:noMultiLvlLbl val="0"/>
      </c:catAx>
      <c:valAx>
        <c:axId val="2407188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57214575"/>
        <c:crosses val="autoZero"/>
        <c:crossBetween val="between"/>
      </c:valAx>
      <c:spPr>
        <a:noFill/>
        <a:ln>
          <a:noFill/>
        </a:ln>
        <a:effectLst/>
      </c:spPr>
    </c:plotArea>
    <c:legend>
      <c:legendPos val="b"/>
      <c:layout>
        <c:manualLayout>
          <c:xMode val="edge"/>
          <c:yMode val="edge"/>
          <c:x val="0.11853084291187739"/>
          <c:y val="0.84505555555555556"/>
          <c:w val="0.78901713756368685"/>
          <c:h val="8.3617334205779784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8414351851851855E-2"/>
          <c:y val="5.1713551050951448E-2"/>
          <c:w val="0.86546395502645501"/>
          <c:h val="0.54984511959589955"/>
        </c:manualLayout>
      </c:layout>
      <c:areaChart>
        <c:grouping val="standard"/>
        <c:varyColors val="0"/>
        <c:ser>
          <c:idx val="3"/>
          <c:order val="3"/>
          <c:tx>
            <c:strRef>
              <c:f>'2.2.2 G35'!$J$7</c:f>
              <c:strCache>
                <c:ptCount val="1"/>
              </c:strCache>
            </c:strRef>
          </c:tx>
          <c:spPr>
            <a:solidFill>
              <a:srgbClr val="E397A0">
                <a:lumMod val="20000"/>
                <a:lumOff val="80000"/>
              </a:srgbClr>
            </a:solidFill>
            <a:ln w="28575" cap="rnd">
              <a:noFill/>
              <a:round/>
            </a:ln>
            <a:effectLst/>
          </c:spPr>
          <c:cat>
            <c:strLit>
              <c:ptCount val="73"/>
              <c:pt idx="0">
                <c:v>Antes del tratamiento -12</c:v>
              </c:pt>
              <c:pt idx="1">
                <c:v>Antes del tratamiento -11</c:v>
              </c:pt>
              <c:pt idx="2">
                <c:v>Antes del tratamiento -10</c:v>
              </c:pt>
              <c:pt idx="3">
                <c:v>Antes del tratamiento -9</c:v>
              </c:pt>
              <c:pt idx="4">
                <c:v>Antes del tratamiento -8</c:v>
              </c:pt>
              <c:pt idx="5">
                <c:v>Antes del tratamiento -7</c:v>
              </c:pt>
              <c:pt idx="6">
                <c:v>Antes del tratamiento -6</c:v>
              </c:pt>
              <c:pt idx="7">
                <c:v>Antes del tratamiento -5</c:v>
              </c:pt>
              <c:pt idx="8">
                <c:v>Antes del tratamiento -4</c:v>
              </c:pt>
              <c:pt idx="9">
                <c:v>Antes del tratamiento -3</c:v>
              </c:pt>
              <c:pt idx="10">
                <c:v>Antes del tratamiento -2</c:v>
              </c:pt>
              <c:pt idx="11">
                <c:v>Antes del tratamiento -1</c:v>
              </c:pt>
              <c:pt idx="12">
                <c:v>  0</c:v>
              </c:pt>
              <c:pt idx="13">
                <c:v>Durante el tratamiento 1</c:v>
              </c:pt>
              <c:pt idx="14">
                <c:v>Durante el tratamiento 2</c:v>
              </c:pt>
              <c:pt idx="15">
                <c:v>Durante el tratamiento 3</c:v>
              </c:pt>
              <c:pt idx="16">
                <c:v>Durante el tratamiento 4</c:v>
              </c:pt>
              <c:pt idx="17">
                <c:v>Durante el tratamiento 5</c:v>
              </c:pt>
              <c:pt idx="18">
                <c:v>Durante el tratamiento 6</c:v>
              </c:pt>
              <c:pt idx="19">
                <c:v>Durante el tratamiento 7</c:v>
              </c:pt>
              <c:pt idx="20">
                <c:v>Durante el tratamiento 8</c:v>
              </c:pt>
              <c:pt idx="21">
                <c:v>Durante el tratamiento 9</c:v>
              </c:pt>
              <c:pt idx="22">
                <c:v>Durante el tratamiento 10</c:v>
              </c:pt>
              <c:pt idx="23">
                <c:v>Durante el tratamiento 11</c:v>
              </c:pt>
              <c:pt idx="24">
                <c:v>Durante el tratamiento 12</c:v>
              </c:pt>
              <c:pt idx="25">
                <c:v>Durante el tratamiento 13</c:v>
              </c:pt>
              <c:pt idx="26">
                <c:v>Durante el tratamiento 14</c:v>
              </c:pt>
              <c:pt idx="27">
                <c:v>Durante el tratamiento 15</c:v>
              </c:pt>
              <c:pt idx="28">
                <c:v>Durante el tratamiento 16</c:v>
              </c:pt>
              <c:pt idx="29">
                <c:v>Durante el tratamiento 17</c:v>
              </c:pt>
              <c:pt idx="30">
                <c:v>Durante el tratamiento 18</c:v>
              </c:pt>
              <c:pt idx="31">
                <c:v>Durante el tratamiento 19</c:v>
              </c:pt>
              <c:pt idx="32">
                <c:v>Durante el tratamiento 20</c:v>
              </c:pt>
              <c:pt idx="33">
                <c:v>Durante el tratamiento 21</c:v>
              </c:pt>
              <c:pt idx="34">
                <c:v>Durante el tratamiento 22</c:v>
              </c:pt>
              <c:pt idx="35">
                <c:v>Durante el tratamiento 23</c:v>
              </c:pt>
              <c:pt idx="36">
                <c:v>Durante el tratamiento 24</c:v>
              </c:pt>
              <c:pt idx="37">
                <c:v>Después del tratamiento 1</c:v>
              </c:pt>
              <c:pt idx="38">
                <c:v>Después del tratamiento 2</c:v>
              </c:pt>
              <c:pt idx="39">
                <c:v>Después del tratamiento 3</c:v>
              </c:pt>
              <c:pt idx="40">
                <c:v>Después del tratamiento 4</c:v>
              </c:pt>
              <c:pt idx="41">
                <c:v>Después del tratamiento 5</c:v>
              </c:pt>
              <c:pt idx="42">
                <c:v>Después del tratamiento 6</c:v>
              </c:pt>
              <c:pt idx="43">
                <c:v>Después del tratamiento 7</c:v>
              </c:pt>
              <c:pt idx="44">
                <c:v>Después del tratamiento 8</c:v>
              </c:pt>
              <c:pt idx="45">
                <c:v>Después del tratamiento 9</c:v>
              </c:pt>
              <c:pt idx="46">
                <c:v>Después del tratamiento 10</c:v>
              </c:pt>
              <c:pt idx="47">
                <c:v>Después del tratamiento 11</c:v>
              </c:pt>
              <c:pt idx="48">
                <c:v>Después del tratamiento 12</c:v>
              </c:pt>
              <c:pt idx="49">
                <c:v>Después del tratamiento 13</c:v>
              </c:pt>
              <c:pt idx="50">
                <c:v>Después del tratamiento 14</c:v>
              </c:pt>
              <c:pt idx="51">
                <c:v>Después del tratamiento 15</c:v>
              </c:pt>
              <c:pt idx="52">
                <c:v>Después del tratamiento 16</c:v>
              </c:pt>
              <c:pt idx="53">
                <c:v>Después del tratamiento 17</c:v>
              </c:pt>
              <c:pt idx="54">
                <c:v>Después del tratamiento 18</c:v>
              </c:pt>
              <c:pt idx="55">
                <c:v>Después del tratamiento 19</c:v>
              </c:pt>
              <c:pt idx="56">
                <c:v>Después del tratamiento 20</c:v>
              </c:pt>
              <c:pt idx="57">
                <c:v>Después del tratamiento 21</c:v>
              </c:pt>
              <c:pt idx="58">
                <c:v>Después del tratamiento 22</c:v>
              </c:pt>
              <c:pt idx="59">
                <c:v>Después del tratamiento 23</c:v>
              </c:pt>
              <c:pt idx="60">
                <c:v>Después del tratamiento 24</c:v>
              </c:pt>
              <c:pt idx="61">
                <c:v>Después del tratamiento 25</c:v>
              </c:pt>
              <c:pt idx="62">
                <c:v>Después del tratamiento 26</c:v>
              </c:pt>
              <c:pt idx="63">
                <c:v>Después del tratamiento 27</c:v>
              </c:pt>
              <c:pt idx="64">
                <c:v>Después del tratamiento 28</c:v>
              </c:pt>
              <c:pt idx="65">
                <c:v>Después del tratamiento 29</c:v>
              </c:pt>
              <c:pt idx="66">
                <c:v>Después del tratamiento 30</c:v>
              </c:pt>
              <c:pt idx="67">
                <c:v>Después del tratamiento 31</c:v>
              </c:pt>
              <c:pt idx="68">
                <c:v>Después del tratamiento 32</c:v>
              </c:pt>
              <c:pt idx="69">
                <c:v>Después del tratamiento 33</c:v>
              </c:pt>
              <c:pt idx="70">
                <c:v>Después del tratamiento 34</c:v>
              </c:pt>
              <c:pt idx="71">
                <c:v>Después del tratamiento 35</c:v>
              </c:pt>
              <c:pt idx="72">
                <c:v>Después del tratamiento 36</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'2.2.2 G35'!$J$8:$J$92</c15:sqref>
                  </c15:fullRef>
                </c:ext>
              </c:extLst>
              <c:f>'2.2.2 G35'!$J$20:$J$92</c:f>
              <c:numCache>
                <c:formatCode>General</c:formatCode>
                <c:ptCount val="73"/>
              </c:numCache>
            </c:numRef>
          </c:val>
          <c:extLst>
            <c:ext xmlns:c16="http://schemas.microsoft.com/office/drawing/2014/chart" uri="{C3380CC4-5D6E-409C-BE32-E72D297353CC}">
              <c16:uniqueId val="{00000000-9988-4C44-8206-420F5DC4C264}"/>
            </c:ext>
          </c:extLst>
        </c:ser>
        <c:dLbls>
          <c:showLegendKey val="0"/>
          <c:showVal val="0"/>
          <c:showCatName val="0"/>
          <c:showSerName val="0"/>
          <c:showPercent val="0"/>
          <c:showBubbleSize val="0"/>
        </c:dLbls>
        <c:axId val="329938191"/>
        <c:axId val="329938607"/>
      </c:areaChart>
      <c:lineChart>
        <c:grouping val="standard"/>
        <c:varyColors val="0"/>
        <c:ser>
          <c:idx val="0"/>
          <c:order val="0"/>
          <c:tx>
            <c:strRef>
              <c:f>'2.2.2 G35'!$F$5</c:f>
              <c:strCache>
                <c:ptCount val="1"/>
                <c:pt idx="0">
                  <c:v>Inserción - tratados</c:v>
                </c:pt>
              </c:strCache>
            </c:strRef>
          </c:tx>
          <c:spPr>
            <a:ln w="28575" cap="rnd">
              <a:solidFill>
                <a:srgbClr val="430416"/>
              </a:solidFill>
              <a:prstDash val="solid"/>
              <a:round/>
            </a:ln>
            <a:effectLst/>
          </c:spPr>
          <c:marker>
            <c:symbol val="none"/>
          </c:marker>
          <c:cat>
            <c:multiLvlStrRef>
              <c:extLst>
                <c:ext xmlns:c15="http://schemas.microsoft.com/office/drawing/2012/chart" uri="{02D57815-91ED-43cb-92C2-25804820EDAC}">
                  <c15:fullRef>
                    <c15:sqref>'2.2.2 G35'!$D$6:$E$90</c15:sqref>
                  </c15:fullRef>
                </c:ext>
              </c:extLst>
              <c:f>'2.2.2 G35'!$D$18:$E$90</c:f>
              <c:multiLvlStrCache>
                <c:ptCount val="73"/>
                <c:lvl>
                  <c:pt idx="0">
                    <c:v>-12</c:v>
                  </c:pt>
                  <c:pt idx="1">
                    <c:v>-11</c:v>
                  </c:pt>
                  <c:pt idx="2">
                    <c:v>-10</c:v>
                  </c:pt>
                  <c:pt idx="3">
                    <c:v>-9</c:v>
                  </c:pt>
                  <c:pt idx="4">
                    <c:v>-8</c:v>
                  </c:pt>
                  <c:pt idx="5">
                    <c:v>-7</c:v>
                  </c:pt>
                  <c:pt idx="6">
                    <c:v>-6</c:v>
                  </c:pt>
                  <c:pt idx="7">
                    <c:v>-5</c:v>
                  </c:pt>
                  <c:pt idx="8">
                    <c:v>-4</c:v>
                  </c:pt>
                  <c:pt idx="9">
                    <c:v>-3</c:v>
                  </c:pt>
                  <c:pt idx="10">
                    <c:v>-2</c:v>
                  </c:pt>
                  <c:pt idx="11">
                    <c:v>-1</c:v>
                  </c:pt>
                  <c:pt idx="12">
                    <c:v>0</c:v>
                  </c:pt>
                  <c:pt idx="13">
                    <c:v>1</c:v>
                  </c:pt>
                  <c:pt idx="14">
                    <c:v>2</c:v>
                  </c:pt>
                  <c:pt idx="15">
                    <c:v>3</c:v>
                  </c:pt>
                  <c:pt idx="16">
                    <c:v>4</c:v>
                  </c:pt>
                  <c:pt idx="17">
                    <c:v>5</c:v>
                  </c:pt>
                  <c:pt idx="18">
                    <c:v>6</c:v>
                  </c:pt>
                  <c:pt idx="19">
                    <c:v>7</c:v>
                  </c:pt>
                  <c:pt idx="20">
                    <c:v>8</c:v>
                  </c:pt>
                  <c:pt idx="21">
                    <c:v>9</c:v>
                  </c:pt>
                  <c:pt idx="22">
                    <c:v>10</c:v>
                  </c:pt>
                  <c:pt idx="23">
                    <c:v>11</c:v>
                  </c:pt>
                  <c:pt idx="24">
                    <c:v>12</c:v>
                  </c:pt>
                  <c:pt idx="25">
                    <c:v>13</c:v>
                  </c:pt>
                  <c:pt idx="26">
                    <c:v>14</c:v>
                  </c:pt>
                  <c:pt idx="27">
                    <c:v>15</c:v>
                  </c:pt>
                  <c:pt idx="28">
                    <c:v>16</c:v>
                  </c:pt>
                  <c:pt idx="29">
                    <c:v>17</c:v>
                  </c:pt>
                  <c:pt idx="30">
                    <c:v>18</c:v>
                  </c:pt>
                  <c:pt idx="31">
                    <c:v>19</c:v>
                  </c:pt>
                  <c:pt idx="32">
                    <c:v>20</c:v>
                  </c:pt>
                  <c:pt idx="33">
                    <c:v>21</c:v>
                  </c:pt>
                  <c:pt idx="34">
                    <c:v>22</c:v>
                  </c:pt>
                  <c:pt idx="35">
                    <c:v>23</c:v>
                  </c:pt>
                  <c:pt idx="36">
                    <c:v>24</c:v>
                  </c:pt>
                  <c:pt idx="37">
                    <c:v>1</c:v>
                  </c:pt>
                  <c:pt idx="38">
                    <c:v>2</c:v>
                  </c:pt>
                  <c:pt idx="39">
                    <c:v>3</c:v>
                  </c:pt>
                  <c:pt idx="40">
                    <c:v>4</c:v>
                  </c:pt>
                  <c:pt idx="41">
                    <c:v>5</c:v>
                  </c:pt>
                  <c:pt idx="42">
                    <c:v>6</c:v>
                  </c:pt>
                  <c:pt idx="43">
                    <c:v>7</c:v>
                  </c:pt>
                  <c:pt idx="44">
                    <c:v>8</c:v>
                  </c:pt>
                  <c:pt idx="45">
                    <c:v>9</c:v>
                  </c:pt>
                  <c:pt idx="46">
                    <c:v>10</c:v>
                  </c:pt>
                  <c:pt idx="47">
                    <c:v>11</c:v>
                  </c:pt>
                  <c:pt idx="48">
                    <c:v>12</c:v>
                  </c:pt>
                  <c:pt idx="49">
                    <c:v>13</c:v>
                  </c:pt>
                  <c:pt idx="50">
                    <c:v>14</c:v>
                  </c:pt>
                  <c:pt idx="51">
                    <c:v>15</c:v>
                  </c:pt>
                  <c:pt idx="52">
                    <c:v>16</c:v>
                  </c:pt>
                  <c:pt idx="53">
                    <c:v>17</c:v>
                  </c:pt>
                  <c:pt idx="54">
                    <c:v>18</c:v>
                  </c:pt>
                  <c:pt idx="55">
                    <c:v>19</c:v>
                  </c:pt>
                  <c:pt idx="56">
                    <c:v>20</c:v>
                  </c:pt>
                  <c:pt idx="57">
                    <c:v>21</c:v>
                  </c:pt>
                  <c:pt idx="58">
                    <c:v>22</c:v>
                  </c:pt>
                  <c:pt idx="59">
                    <c:v>23</c:v>
                  </c:pt>
                  <c:pt idx="60">
                    <c:v>24</c:v>
                  </c:pt>
                  <c:pt idx="61">
                    <c:v>25</c:v>
                  </c:pt>
                  <c:pt idx="62">
                    <c:v>26</c:v>
                  </c:pt>
                  <c:pt idx="63">
                    <c:v>27</c:v>
                  </c:pt>
                  <c:pt idx="64">
                    <c:v>28</c:v>
                  </c:pt>
                  <c:pt idx="65">
                    <c:v>29</c:v>
                  </c:pt>
                  <c:pt idx="66">
                    <c:v>30</c:v>
                  </c:pt>
                  <c:pt idx="67">
                    <c:v>31</c:v>
                  </c:pt>
                  <c:pt idx="68">
                    <c:v>32</c:v>
                  </c:pt>
                  <c:pt idx="69">
                    <c:v>33</c:v>
                  </c:pt>
                  <c:pt idx="70">
                    <c:v>34</c:v>
                  </c:pt>
                  <c:pt idx="71">
                    <c:v>35</c:v>
                  </c:pt>
                  <c:pt idx="72">
                    <c:v>36</c:v>
                  </c:pt>
                </c:lvl>
                <c:lvl>
                  <c:pt idx="12">
                    <c:v> </c:v>
                  </c:pt>
                  <c:pt idx="13">
                    <c:v>Durante el tratamiento</c:v>
                  </c:pt>
                  <c:pt idx="37">
                    <c:v>Después del tratamiento</c:v>
                  </c:pt>
                </c:lvl>
              </c:multiLvlStrCache>
            </c:multiLvlStrRef>
          </c:cat>
          <c:val>
            <c:numRef>
              <c:extLst>
                <c:ext xmlns:c15="http://schemas.microsoft.com/office/drawing/2012/chart" uri="{02D57815-91ED-43cb-92C2-25804820EDAC}">
                  <c15:fullRef>
                    <c15:sqref>'2.2.2 G35'!$F$6:$F$90</c15:sqref>
                  </c15:fullRef>
                </c:ext>
              </c:extLst>
              <c:f>'2.2.2 G35'!$F$18:$F$90</c:f>
              <c:numCache>
                <c:formatCode>#,##0.0</c:formatCode>
                <c:ptCount val="73"/>
                <c:pt idx="0">
                  <c:v>40.442432403564453</c:v>
                </c:pt>
                <c:pt idx="1">
                  <c:v>40.514636993408203</c:v>
                </c:pt>
                <c:pt idx="2">
                  <c:v>40.252067565917969</c:v>
                </c:pt>
                <c:pt idx="3">
                  <c:v>40.094524383544922</c:v>
                </c:pt>
                <c:pt idx="4">
                  <c:v>40.055141448974609</c:v>
                </c:pt>
                <c:pt idx="5">
                  <c:v>39.319942474365234</c:v>
                </c:pt>
                <c:pt idx="6">
                  <c:v>38.348430633544922</c:v>
                </c:pt>
                <c:pt idx="7">
                  <c:v>36.622028350830078</c:v>
                </c:pt>
                <c:pt idx="8">
                  <c:v>34.679008483886719</c:v>
                </c:pt>
                <c:pt idx="9">
                  <c:v>31.954837799072266</c:v>
                </c:pt>
                <c:pt idx="10">
                  <c:v>27.720888137817383</c:v>
                </c:pt>
                <c:pt idx="11">
                  <c:v>18.662202835083008</c:v>
                </c:pt>
                <c:pt idx="13">
                  <c:v>98.129180908203125</c:v>
                </c:pt>
                <c:pt idx="14">
                  <c:v>98.089797973632813</c:v>
                </c:pt>
                <c:pt idx="15">
                  <c:v>98.024154663085938</c:v>
                </c:pt>
                <c:pt idx="16">
                  <c:v>97.925689697265625</c:v>
                </c:pt>
                <c:pt idx="17">
                  <c:v>97.748458862304688</c:v>
                </c:pt>
                <c:pt idx="18">
                  <c:v>97.65655517578125</c:v>
                </c:pt>
                <c:pt idx="19">
                  <c:v>97.466194152832031</c:v>
                </c:pt>
                <c:pt idx="20">
                  <c:v>97.348037719726563</c:v>
                </c:pt>
                <c:pt idx="21">
                  <c:v>97.295524597167969</c:v>
                </c:pt>
                <c:pt idx="22">
                  <c:v>97.24957275390625</c:v>
                </c:pt>
                <c:pt idx="23">
                  <c:v>97.105155944824219</c:v>
                </c:pt>
                <c:pt idx="24">
                  <c:v>96.921363830566406</c:v>
                </c:pt>
                <c:pt idx="25">
                  <c:v>96.488121032714844</c:v>
                </c:pt>
                <c:pt idx="26">
                  <c:v>96.199287414550781</c:v>
                </c:pt>
                <c:pt idx="27">
                  <c:v>95.930152893066406</c:v>
                </c:pt>
                <c:pt idx="28">
                  <c:v>95.805435180664063</c:v>
                </c:pt>
                <c:pt idx="29">
                  <c:v>95.523170471191406</c:v>
                </c:pt>
                <c:pt idx="30">
                  <c:v>95.273727416992188</c:v>
                </c:pt>
                <c:pt idx="31">
                  <c:v>95.050544738769531</c:v>
                </c:pt>
                <c:pt idx="32">
                  <c:v>94.840484619140625</c:v>
                </c:pt>
                <c:pt idx="33">
                  <c:v>94.650123596191406</c:v>
                </c:pt>
                <c:pt idx="34">
                  <c:v>94.440071105957031</c:v>
                </c:pt>
                <c:pt idx="35">
                  <c:v>94.315345764160156</c:v>
                </c:pt>
                <c:pt idx="36">
                  <c:v>90.921623229980469</c:v>
                </c:pt>
                <c:pt idx="37">
                  <c:v>85.873703002929688</c:v>
                </c:pt>
                <c:pt idx="38">
                  <c:v>84.258895874023438</c:v>
                </c:pt>
                <c:pt idx="39">
                  <c:v>83.261123657226563</c:v>
                </c:pt>
                <c:pt idx="40">
                  <c:v>82.578445434570313</c:v>
                </c:pt>
                <c:pt idx="41">
                  <c:v>81.823554992675781</c:v>
                </c:pt>
                <c:pt idx="42">
                  <c:v>81.107810974121094</c:v>
                </c:pt>
                <c:pt idx="43">
                  <c:v>80.409828186035156</c:v>
                </c:pt>
                <c:pt idx="44">
                  <c:v>79.571426391601563</c:v>
                </c:pt>
                <c:pt idx="45">
                  <c:v>79.182807922363281</c:v>
                </c:pt>
                <c:pt idx="46">
                  <c:v>78.591758728027344</c:v>
                </c:pt>
                <c:pt idx="47">
                  <c:v>77.732177734375</c:v>
                </c:pt>
                <c:pt idx="48">
                  <c:v>77.311180114746094</c:v>
                </c:pt>
                <c:pt idx="49">
                  <c:v>77.220954895019531</c:v>
                </c:pt>
                <c:pt idx="50">
                  <c:v>76.973579406738281</c:v>
                </c:pt>
                <c:pt idx="51">
                  <c:v>76.835838317871094</c:v>
                </c:pt>
                <c:pt idx="52">
                  <c:v>76.208976745605469</c:v>
                </c:pt>
                <c:pt idx="53">
                  <c:v>76.114677429199219</c:v>
                </c:pt>
                <c:pt idx="54">
                  <c:v>76.035133361816406</c:v>
                </c:pt>
                <c:pt idx="55">
                  <c:v>75.926437377929688</c:v>
                </c:pt>
                <c:pt idx="56">
                  <c:v>75.707283020019531</c:v>
                </c:pt>
                <c:pt idx="57">
                  <c:v>75.344993591308594</c:v>
                </c:pt>
                <c:pt idx="58">
                  <c:v>75.214019775390625</c:v>
                </c:pt>
                <c:pt idx="59">
                  <c:v>74.803558349609375</c:v>
                </c:pt>
                <c:pt idx="60">
                  <c:v>74.587562561035156</c:v>
                </c:pt>
                <c:pt idx="61">
                  <c:v>74.983680725097656</c:v>
                </c:pt>
                <c:pt idx="62">
                  <c:v>75.260360717773438</c:v>
                </c:pt>
                <c:pt idx="63">
                  <c:v>75.019706726074219</c:v>
                </c:pt>
                <c:pt idx="64">
                  <c:v>74.940414428710938</c:v>
                </c:pt>
                <c:pt idx="65">
                  <c:v>75.43768310546875</c:v>
                </c:pt>
                <c:pt idx="66">
                  <c:v>75.190261840820313</c:v>
                </c:pt>
                <c:pt idx="67">
                  <c:v>75.500297546386719</c:v>
                </c:pt>
                <c:pt idx="68">
                  <c:v>75.329536437988281</c:v>
                </c:pt>
                <c:pt idx="69">
                  <c:v>75.626846313476563</c:v>
                </c:pt>
                <c:pt idx="70">
                  <c:v>75.951644897460938</c:v>
                </c:pt>
                <c:pt idx="71">
                  <c:v>75.732429504394531</c:v>
                </c:pt>
                <c:pt idx="72">
                  <c:v>75.68927001953125</c:v>
                </c:pt>
              </c:numCache>
            </c:numRef>
          </c:val>
          <c:smooth val="0"/>
          <c:extLst>
            <c:ext xmlns:c16="http://schemas.microsoft.com/office/drawing/2014/chart" uri="{C3380CC4-5D6E-409C-BE32-E72D297353CC}">
              <c16:uniqueId val="{00000001-9988-4C44-8206-420F5DC4C264}"/>
            </c:ext>
          </c:extLst>
        </c:ser>
        <c:ser>
          <c:idx val="2"/>
          <c:order val="1"/>
          <c:tx>
            <c:strRef>
              <c:f>'2.2.2 G35'!$H$5</c:f>
              <c:strCache>
                <c:ptCount val="1"/>
                <c:pt idx="0">
                  <c:v>Autoempleo - tratados</c:v>
                </c:pt>
              </c:strCache>
            </c:strRef>
          </c:tx>
          <c:spPr>
            <a:ln w="28575" cap="rnd">
              <a:solidFill>
                <a:srgbClr val="420416"/>
              </a:solidFill>
              <a:prstDash val="sysDash"/>
              <a:round/>
            </a:ln>
            <a:effectLst/>
          </c:spPr>
          <c:marker>
            <c:symbol val="none"/>
          </c:marker>
          <c:cat>
            <c:multiLvlStrRef>
              <c:extLst>
                <c:ext xmlns:c15="http://schemas.microsoft.com/office/drawing/2012/chart" uri="{02D57815-91ED-43cb-92C2-25804820EDAC}">
                  <c15:fullRef>
                    <c15:sqref>'2.2.2 G35'!$D$6:$E$90</c15:sqref>
                  </c15:fullRef>
                </c:ext>
              </c:extLst>
              <c:f>'2.2.2 G35'!$D$18:$E$90</c:f>
              <c:multiLvlStrCache>
                <c:ptCount val="73"/>
                <c:lvl>
                  <c:pt idx="0">
                    <c:v>-12</c:v>
                  </c:pt>
                  <c:pt idx="1">
                    <c:v>-11</c:v>
                  </c:pt>
                  <c:pt idx="2">
                    <c:v>-10</c:v>
                  </c:pt>
                  <c:pt idx="3">
                    <c:v>-9</c:v>
                  </c:pt>
                  <c:pt idx="4">
                    <c:v>-8</c:v>
                  </c:pt>
                  <c:pt idx="5">
                    <c:v>-7</c:v>
                  </c:pt>
                  <c:pt idx="6">
                    <c:v>-6</c:v>
                  </c:pt>
                  <c:pt idx="7">
                    <c:v>-5</c:v>
                  </c:pt>
                  <c:pt idx="8">
                    <c:v>-4</c:v>
                  </c:pt>
                  <c:pt idx="9">
                    <c:v>-3</c:v>
                  </c:pt>
                  <c:pt idx="10">
                    <c:v>-2</c:v>
                  </c:pt>
                  <c:pt idx="11">
                    <c:v>-1</c:v>
                  </c:pt>
                  <c:pt idx="12">
                    <c:v>0</c:v>
                  </c:pt>
                  <c:pt idx="13">
                    <c:v>1</c:v>
                  </c:pt>
                  <c:pt idx="14">
                    <c:v>2</c:v>
                  </c:pt>
                  <c:pt idx="15">
                    <c:v>3</c:v>
                  </c:pt>
                  <c:pt idx="16">
                    <c:v>4</c:v>
                  </c:pt>
                  <c:pt idx="17">
                    <c:v>5</c:v>
                  </c:pt>
                  <c:pt idx="18">
                    <c:v>6</c:v>
                  </c:pt>
                  <c:pt idx="19">
                    <c:v>7</c:v>
                  </c:pt>
                  <c:pt idx="20">
                    <c:v>8</c:v>
                  </c:pt>
                  <c:pt idx="21">
                    <c:v>9</c:v>
                  </c:pt>
                  <c:pt idx="22">
                    <c:v>10</c:v>
                  </c:pt>
                  <c:pt idx="23">
                    <c:v>11</c:v>
                  </c:pt>
                  <c:pt idx="24">
                    <c:v>12</c:v>
                  </c:pt>
                  <c:pt idx="25">
                    <c:v>13</c:v>
                  </c:pt>
                  <c:pt idx="26">
                    <c:v>14</c:v>
                  </c:pt>
                  <c:pt idx="27">
                    <c:v>15</c:v>
                  </c:pt>
                  <c:pt idx="28">
                    <c:v>16</c:v>
                  </c:pt>
                  <c:pt idx="29">
                    <c:v>17</c:v>
                  </c:pt>
                  <c:pt idx="30">
                    <c:v>18</c:v>
                  </c:pt>
                  <c:pt idx="31">
                    <c:v>19</c:v>
                  </c:pt>
                  <c:pt idx="32">
                    <c:v>20</c:v>
                  </c:pt>
                  <c:pt idx="33">
                    <c:v>21</c:v>
                  </c:pt>
                  <c:pt idx="34">
                    <c:v>22</c:v>
                  </c:pt>
                  <c:pt idx="35">
                    <c:v>23</c:v>
                  </c:pt>
                  <c:pt idx="36">
                    <c:v>24</c:v>
                  </c:pt>
                  <c:pt idx="37">
                    <c:v>1</c:v>
                  </c:pt>
                  <c:pt idx="38">
                    <c:v>2</c:v>
                  </c:pt>
                  <c:pt idx="39">
                    <c:v>3</c:v>
                  </c:pt>
                  <c:pt idx="40">
                    <c:v>4</c:v>
                  </c:pt>
                  <c:pt idx="41">
                    <c:v>5</c:v>
                  </c:pt>
                  <c:pt idx="42">
                    <c:v>6</c:v>
                  </c:pt>
                  <c:pt idx="43">
                    <c:v>7</c:v>
                  </c:pt>
                  <c:pt idx="44">
                    <c:v>8</c:v>
                  </c:pt>
                  <c:pt idx="45">
                    <c:v>9</c:v>
                  </c:pt>
                  <c:pt idx="46">
                    <c:v>10</c:v>
                  </c:pt>
                  <c:pt idx="47">
                    <c:v>11</c:v>
                  </c:pt>
                  <c:pt idx="48">
                    <c:v>12</c:v>
                  </c:pt>
                  <c:pt idx="49">
                    <c:v>13</c:v>
                  </c:pt>
                  <c:pt idx="50">
                    <c:v>14</c:v>
                  </c:pt>
                  <c:pt idx="51">
                    <c:v>15</c:v>
                  </c:pt>
                  <c:pt idx="52">
                    <c:v>16</c:v>
                  </c:pt>
                  <c:pt idx="53">
                    <c:v>17</c:v>
                  </c:pt>
                  <c:pt idx="54">
                    <c:v>18</c:v>
                  </c:pt>
                  <c:pt idx="55">
                    <c:v>19</c:v>
                  </c:pt>
                  <c:pt idx="56">
                    <c:v>20</c:v>
                  </c:pt>
                  <c:pt idx="57">
                    <c:v>21</c:v>
                  </c:pt>
                  <c:pt idx="58">
                    <c:v>22</c:v>
                  </c:pt>
                  <c:pt idx="59">
                    <c:v>23</c:v>
                  </c:pt>
                  <c:pt idx="60">
                    <c:v>24</c:v>
                  </c:pt>
                  <c:pt idx="61">
                    <c:v>25</c:v>
                  </c:pt>
                  <c:pt idx="62">
                    <c:v>26</c:v>
                  </c:pt>
                  <c:pt idx="63">
                    <c:v>27</c:v>
                  </c:pt>
                  <c:pt idx="64">
                    <c:v>28</c:v>
                  </c:pt>
                  <c:pt idx="65">
                    <c:v>29</c:v>
                  </c:pt>
                  <c:pt idx="66">
                    <c:v>30</c:v>
                  </c:pt>
                  <c:pt idx="67">
                    <c:v>31</c:v>
                  </c:pt>
                  <c:pt idx="68">
                    <c:v>32</c:v>
                  </c:pt>
                  <c:pt idx="69">
                    <c:v>33</c:v>
                  </c:pt>
                  <c:pt idx="70">
                    <c:v>34</c:v>
                  </c:pt>
                  <c:pt idx="71">
                    <c:v>35</c:v>
                  </c:pt>
                  <c:pt idx="72">
                    <c:v>36</c:v>
                  </c:pt>
                </c:lvl>
                <c:lvl>
                  <c:pt idx="12">
                    <c:v> </c:v>
                  </c:pt>
                  <c:pt idx="13">
                    <c:v>Durante el tratamiento</c:v>
                  </c:pt>
                  <c:pt idx="37">
                    <c:v>Después del tratamiento</c:v>
                  </c:pt>
                </c:lvl>
              </c:multiLvlStrCache>
            </c:multiLvlStrRef>
          </c:cat>
          <c:val>
            <c:numRef>
              <c:extLst>
                <c:ext xmlns:c15="http://schemas.microsoft.com/office/drawing/2012/chart" uri="{02D57815-91ED-43cb-92C2-25804820EDAC}">
                  <c15:fullRef>
                    <c15:sqref>'2.2.2 G35'!$H$6:$H$90</c15:sqref>
                  </c15:fullRef>
                </c:ext>
              </c:extLst>
              <c:f>'2.2.2 G35'!$H$18:$H$90</c:f>
              <c:numCache>
                <c:formatCode>#,##0.0</c:formatCode>
                <c:ptCount val="73"/>
                <c:pt idx="0">
                  <c:v>8.5000000000000006E-2</c:v>
                </c:pt>
                <c:pt idx="1">
                  <c:v>7.1999999999999995E-2</c:v>
                </c:pt>
                <c:pt idx="2">
                  <c:v>7.1999999999999995E-2</c:v>
                </c:pt>
                <c:pt idx="3">
                  <c:v>7.1999999999999995E-2</c:v>
                </c:pt>
                <c:pt idx="4">
                  <c:v>7.1999999999999995E-2</c:v>
                </c:pt>
                <c:pt idx="5">
                  <c:v>5.2999999999999999E-2</c:v>
                </c:pt>
                <c:pt idx="6">
                  <c:v>5.8999999999999997E-2</c:v>
                </c:pt>
                <c:pt idx="7">
                  <c:v>7.9000000000000001E-2</c:v>
                </c:pt>
                <c:pt idx="8">
                  <c:v>7.1999999999999995E-2</c:v>
                </c:pt>
                <c:pt idx="9">
                  <c:v>7.1999999999999995E-2</c:v>
                </c:pt>
                <c:pt idx="10">
                  <c:v>7.9000000000000001E-2</c:v>
                </c:pt>
                <c:pt idx="11">
                  <c:v>9.8000000000000004E-2</c:v>
                </c:pt>
                <c:pt idx="13">
                  <c:v>98.076667785644531</c:v>
                </c:pt>
                <c:pt idx="14">
                  <c:v>98.024154663085938</c:v>
                </c:pt>
                <c:pt idx="15">
                  <c:v>97.938819885253906</c:v>
                </c:pt>
                <c:pt idx="16">
                  <c:v>97.735328674316406</c:v>
                </c:pt>
                <c:pt idx="17">
                  <c:v>97.420242309570313</c:v>
                </c:pt>
                <c:pt idx="18">
                  <c:v>97.197059631347656</c:v>
                </c:pt>
                <c:pt idx="19">
                  <c:v>96.888542175292969</c:v>
                </c:pt>
                <c:pt idx="20">
                  <c:v>96.63909912109375</c:v>
                </c:pt>
                <c:pt idx="21">
                  <c:v>96.43560791015625</c:v>
                </c:pt>
                <c:pt idx="22">
                  <c:v>96.330574035644531</c:v>
                </c:pt>
                <c:pt idx="23">
                  <c:v>96.140213012695313</c:v>
                </c:pt>
                <c:pt idx="24">
                  <c:v>95.733230590820313</c:v>
                </c:pt>
                <c:pt idx="25">
                  <c:v>94.886436462402344</c:v>
                </c:pt>
                <c:pt idx="26">
                  <c:v>94.354736328125</c:v>
                </c:pt>
                <c:pt idx="27">
                  <c:v>93.855850219726563</c:v>
                </c:pt>
                <c:pt idx="28">
                  <c:v>93.356964111328125</c:v>
                </c:pt>
                <c:pt idx="29">
                  <c:v>92.7530517578125</c:v>
                </c:pt>
                <c:pt idx="30">
                  <c:v>92.227912902832031</c:v>
                </c:pt>
                <c:pt idx="31">
                  <c:v>91.774978637695313</c:v>
                </c:pt>
                <c:pt idx="32">
                  <c:v>91.308914184570313</c:v>
                </c:pt>
                <c:pt idx="33">
                  <c:v>90.967575073242188</c:v>
                </c:pt>
                <c:pt idx="34">
                  <c:v>90.488380432128906</c:v>
                </c:pt>
                <c:pt idx="35">
                  <c:v>90.081398010253906</c:v>
                </c:pt>
                <c:pt idx="36">
                  <c:v>86.090324401855469</c:v>
                </c:pt>
                <c:pt idx="37">
                  <c:v>78.771171569824219</c:v>
                </c:pt>
                <c:pt idx="38">
                  <c:v>75.810684204101563</c:v>
                </c:pt>
                <c:pt idx="39">
                  <c:v>73.769203186035156</c:v>
                </c:pt>
                <c:pt idx="40">
                  <c:v>72.003410339355469</c:v>
                </c:pt>
                <c:pt idx="41">
                  <c:v>70.441116333007813</c:v>
                </c:pt>
                <c:pt idx="42">
                  <c:v>69.172256469726563</c:v>
                </c:pt>
                <c:pt idx="43">
                  <c:v>67.706497192382813</c:v>
                </c:pt>
                <c:pt idx="44">
                  <c:v>66.521430969238281</c:v>
                </c:pt>
                <c:pt idx="45">
                  <c:v>65.368026733398438</c:v>
                </c:pt>
                <c:pt idx="46">
                  <c:v>64.292137145996094</c:v>
                </c:pt>
                <c:pt idx="47">
                  <c:v>63.246692657470703</c:v>
                </c:pt>
                <c:pt idx="48">
                  <c:v>62.321182250976563</c:v>
                </c:pt>
                <c:pt idx="49">
                  <c:v>61.385593414306641</c:v>
                </c:pt>
                <c:pt idx="50">
                  <c:v>60.63250732421875</c:v>
                </c:pt>
                <c:pt idx="51">
                  <c:v>59.93798828125</c:v>
                </c:pt>
                <c:pt idx="52">
                  <c:v>59.163429260253906</c:v>
                </c:pt>
                <c:pt idx="53">
                  <c:v>58.538211822509766</c:v>
                </c:pt>
                <c:pt idx="54">
                  <c:v>57.779170989990234</c:v>
                </c:pt>
                <c:pt idx="55">
                  <c:v>56.983909606933594</c:v>
                </c:pt>
                <c:pt idx="56">
                  <c:v>56.544700622558594</c:v>
                </c:pt>
                <c:pt idx="57">
                  <c:v>55.957241058349609</c:v>
                </c:pt>
                <c:pt idx="58">
                  <c:v>55.574581146240234</c:v>
                </c:pt>
                <c:pt idx="59">
                  <c:v>55.159221649169922</c:v>
                </c:pt>
                <c:pt idx="60">
                  <c:v>54.716583251953125</c:v>
                </c:pt>
                <c:pt idx="61">
                  <c:v>54.385200500488281</c:v>
                </c:pt>
                <c:pt idx="62">
                  <c:v>54.13250732421875</c:v>
                </c:pt>
                <c:pt idx="63">
                  <c:v>53.711002349853516</c:v>
                </c:pt>
                <c:pt idx="64">
                  <c:v>53.228919982910156</c:v>
                </c:pt>
                <c:pt idx="65">
                  <c:v>52.808990478515625</c:v>
                </c:pt>
                <c:pt idx="66">
                  <c:v>52.469905853271484</c:v>
                </c:pt>
                <c:pt idx="67">
                  <c:v>52.177753448486328</c:v>
                </c:pt>
                <c:pt idx="68">
                  <c:v>52.171958923339844</c:v>
                </c:pt>
                <c:pt idx="69">
                  <c:v>52.172557830810547</c:v>
                </c:pt>
                <c:pt idx="70">
                  <c:v>51.968631744384766</c:v>
                </c:pt>
                <c:pt idx="71">
                  <c:v>51.515663146972656</c:v>
                </c:pt>
                <c:pt idx="72">
                  <c:v>51.291831970214844</c:v>
                </c:pt>
              </c:numCache>
            </c:numRef>
          </c:val>
          <c:smooth val="0"/>
          <c:extLst>
            <c:ext xmlns:c16="http://schemas.microsoft.com/office/drawing/2014/chart" uri="{C3380CC4-5D6E-409C-BE32-E72D297353CC}">
              <c16:uniqueId val="{00000002-9988-4C44-8206-420F5DC4C264}"/>
            </c:ext>
          </c:extLst>
        </c:ser>
        <c:ser>
          <c:idx val="1"/>
          <c:order val="2"/>
          <c:tx>
            <c:strRef>
              <c:f>'2.2.2 G35'!$G$5</c:f>
              <c:strCache>
                <c:ptCount val="1"/>
                <c:pt idx="0">
                  <c:v>Inserción - controles</c:v>
                </c:pt>
              </c:strCache>
            </c:strRef>
          </c:tx>
          <c:spPr>
            <a:ln w="28575" cap="rnd">
              <a:solidFill>
                <a:srgbClr val="E7E6E6">
                  <a:lumMod val="75000"/>
                </a:srgbClr>
              </a:solidFill>
              <a:round/>
            </a:ln>
            <a:effectLst/>
          </c:spPr>
          <c:marker>
            <c:symbol val="none"/>
          </c:marker>
          <c:cat>
            <c:multiLvlStrRef>
              <c:extLst>
                <c:ext xmlns:c15="http://schemas.microsoft.com/office/drawing/2012/chart" uri="{02D57815-91ED-43cb-92C2-25804820EDAC}">
                  <c15:fullRef>
                    <c15:sqref>'2.2.2 G35'!$D$6:$E$90</c15:sqref>
                  </c15:fullRef>
                </c:ext>
              </c:extLst>
              <c:f>'2.2.2 G35'!$D$18:$E$90</c:f>
              <c:multiLvlStrCache>
                <c:ptCount val="73"/>
                <c:lvl>
                  <c:pt idx="0">
                    <c:v>-12</c:v>
                  </c:pt>
                  <c:pt idx="1">
                    <c:v>-11</c:v>
                  </c:pt>
                  <c:pt idx="2">
                    <c:v>-10</c:v>
                  </c:pt>
                  <c:pt idx="3">
                    <c:v>-9</c:v>
                  </c:pt>
                  <c:pt idx="4">
                    <c:v>-8</c:v>
                  </c:pt>
                  <c:pt idx="5">
                    <c:v>-7</c:v>
                  </c:pt>
                  <c:pt idx="6">
                    <c:v>-6</c:v>
                  </c:pt>
                  <c:pt idx="7">
                    <c:v>-5</c:v>
                  </c:pt>
                  <c:pt idx="8">
                    <c:v>-4</c:v>
                  </c:pt>
                  <c:pt idx="9">
                    <c:v>-3</c:v>
                  </c:pt>
                  <c:pt idx="10">
                    <c:v>-2</c:v>
                  </c:pt>
                  <c:pt idx="11">
                    <c:v>-1</c:v>
                  </c:pt>
                  <c:pt idx="12">
                    <c:v>0</c:v>
                  </c:pt>
                  <c:pt idx="13">
                    <c:v>1</c:v>
                  </c:pt>
                  <c:pt idx="14">
                    <c:v>2</c:v>
                  </c:pt>
                  <c:pt idx="15">
                    <c:v>3</c:v>
                  </c:pt>
                  <c:pt idx="16">
                    <c:v>4</c:v>
                  </c:pt>
                  <c:pt idx="17">
                    <c:v>5</c:v>
                  </c:pt>
                  <c:pt idx="18">
                    <c:v>6</c:v>
                  </c:pt>
                  <c:pt idx="19">
                    <c:v>7</c:v>
                  </c:pt>
                  <c:pt idx="20">
                    <c:v>8</c:v>
                  </c:pt>
                  <c:pt idx="21">
                    <c:v>9</c:v>
                  </c:pt>
                  <c:pt idx="22">
                    <c:v>10</c:v>
                  </c:pt>
                  <c:pt idx="23">
                    <c:v>11</c:v>
                  </c:pt>
                  <c:pt idx="24">
                    <c:v>12</c:v>
                  </c:pt>
                  <c:pt idx="25">
                    <c:v>13</c:v>
                  </c:pt>
                  <c:pt idx="26">
                    <c:v>14</c:v>
                  </c:pt>
                  <c:pt idx="27">
                    <c:v>15</c:v>
                  </c:pt>
                  <c:pt idx="28">
                    <c:v>16</c:v>
                  </c:pt>
                  <c:pt idx="29">
                    <c:v>17</c:v>
                  </c:pt>
                  <c:pt idx="30">
                    <c:v>18</c:v>
                  </c:pt>
                  <c:pt idx="31">
                    <c:v>19</c:v>
                  </c:pt>
                  <c:pt idx="32">
                    <c:v>20</c:v>
                  </c:pt>
                  <c:pt idx="33">
                    <c:v>21</c:v>
                  </c:pt>
                  <c:pt idx="34">
                    <c:v>22</c:v>
                  </c:pt>
                  <c:pt idx="35">
                    <c:v>23</c:v>
                  </c:pt>
                  <c:pt idx="36">
                    <c:v>24</c:v>
                  </c:pt>
                  <c:pt idx="37">
                    <c:v>1</c:v>
                  </c:pt>
                  <c:pt idx="38">
                    <c:v>2</c:v>
                  </c:pt>
                  <c:pt idx="39">
                    <c:v>3</c:v>
                  </c:pt>
                  <c:pt idx="40">
                    <c:v>4</c:v>
                  </c:pt>
                  <c:pt idx="41">
                    <c:v>5</c:v>
                  </c:pt>
                  <c:pt idx="42">
                    <c:v>6</c:v>
                  </c:pt>
                  <c:pt idx="43">
                    <c:v>7</c:v>
                  </c:pt>
                  <c:pt idx="44">
                    <c:v>8</c:v>
                  </c:pt>
                  <c:pt idx="45">
                    <c:v>9</c:v>
                  </c:pt>
                  <c:pt idx="46">
                    <c:v>10</c:v>
                  </c:pt>
                  <c:pt idx="47">
                    <c:v>11</c:v>
                  </c:pt>
                  <c:pt idx="48">
                    <c:v>12</c:v>
                  </c:pt>
                  <c:pt idx="49">
                    <c:v>13</c:v>
                  </c:pt>
                  <c:pt idx="50">
                    <c:v>14</c:v>
                  </c:pt>
                  <c:pt idx="51">
                    <c:v>15</c:v>
                  </c:pt>
                  <c:pt idx="52">
                    <c:v>16</c:v>
                  </c:pt>
                  <c:pt idx="53">
                    <c:v>17</c:v>
                  </c:pt>
                  <c:pt idx="54">
                    <c:v>18</c:v>
                  </c:pt>
                  <c:pt idx="55">
                    <c:v>19</c:v>
                  </c:pt>
                  <c:pt idx="56">
                    <c:v>20</c:v>
                  </c:pt>
                  <c:pt idx="57">
                    <c:v>21</c:v>
                  </c:pt>
                  <c:pt idx="58">
                    <c:v>22</c:v>
                  </c:pt>
                  <c:pt idx="59">
                    <c:v>23</c:v>
                  </c:pt>
                  <c:pt idx="60">
                    <c:v>24</c:v>
                  </c:pt>
                  <c:pt idx="61">
                    <c:v>25</c:v>
                  </c:pt>
                  <c:pt idx="62">
                    <c:v>26</c:v>
                  </c:pt>
                  <c:pt idx="63">
                    <c:v>27</c:v>
                  </c:pt>
                  <c:pt idx="64">
                    <c:v>28</c:v>
                  </c:pt>
                  <c:pt idx="65">
                    <c:v>29</c:v>
                  </c:pt>
                  <c:pt idx="66">
                    <c:v>30</c:v>
                  </c:pt>
                  <c:pt idx="67">
                    <c:v>31</c:v>
                  </c:pt>
                  <c:pt idx="68">
                    <c:v>32</c:v>
                  </c:pt>
                  <c:pt idx="69">
                    <c:v>33</c:v>
                  </c:pt>
                  <c:pt idx="70">
                    <c:v>34</c:v>
                  </c:pt>
                  <c:pt idx="71">
                    <c:v>35</c:v>
                  </c:pt>
                  <c:pt idx="72">
                    <c:v>36</c:v>
                  </c:pt>
                </c:lvl>
                <c:lvl>
                  <c:pt idx="12">
                    <c:v> </c:v>
                  </c:pt>
                  <c:pt idx="13">
                    <c:v>Durante el tratamiento</c:v>
                  </c:pt>
                  <c:pt idx="37">
                    <c:v>Después del tratamiento</c:v>
                  </c:pt>
                </c:lvl>
              </c:multiLvlStrCache>
            </c:multiLvlStrRef>
          </c:cat>
          <c:val>
            <c:numRef>
              <c:extLst>
                <c:ext xmlns:c15="http://schemas.microsoft.com/office/drawing/2012/chart" uri="{02D57815-91ED-43cb-92C2-25804820EDAC}">
                  <c15:fullRef>
                    <c15:sqref>'2.2.2 G35'!$G$6:$G$90</c15:sqref>
                  </c15:fullRef>
                </c:ext>
              </c:extLst>
              <c:f>'2.2.2 G35'!$G$18:$G$90</c:f>
              <c:numCache>
                <c:formatCode>#,##0.0</c:formatCode>
                <c:ptCount val="73"/>
                <c:pt idx="0">
                  <c:v>42.930286407470703</c:v>
                </c:pt>
                <c:pt idx="1">
                  <c:v>42.221347808837891</c:v>
                </c:pt>
                <c:pt idx="2">
                  <c:v>41.991596221923828</c:v>
                </c:pt>
                <c:pt idx="3">
                  <c:v>41.696205139160156</c:v>
                </c:pt>
                <c:pt idx="4">
                  <c:v>41.998161315917969</c:v>
                </c:pt>
                <c:pt idx="5">
                  <c:v>41.853748321533203</c:v>
                </c:pt>
                <c:pt idx="6">
                  <c:v>40.140476226806641</c:v>
                </c:pt>
                <c:pt idx="7">
                  <c:v>37.862674713134766</c:v>
                </c:pt>
                <c:pt idx="8">
                  <c:v>35.282920837402344</c:v>
                </c:pt>
                <c:pt idx="9">
                  <c:v>32.381515502929688</c:v>
                </c:pt>
                <c:pt idx="10">
                  <c:v>27.720888137817383</c:v>
                </c:pt>
                <c:pt idx="11">
                  <c:v>20.211368560791016</c:v>
                </c:pt>
                <c:pt idx="13">
                  <c:v>27.753707885742188</c:v>
                </c:pt>
                <c:pt idx="14">
                  <c:v>31.252462387084961</c:v>
                </c:pt>
                <c:pt idx="15">
                  <c:v>34.239200592041016</c:v>
                </c:pt>
                <c:pt idx="16">
                  <c:v>36.759880065917969</c:v>
                </c:pt>
                <c:pt idx="17">
                  <c:v>38.893264770507813</c:v>
                </c:pt>
                <c:pt idx="18">
                  <c:v>39.818824768066406</c:v>
                </c:pt>
                <c:pt idx="19">
                  <c:v>40.796901702880859</c:v>
                </c:pt>
                <c:pt idx="20">
                  <c:v>42.090061187744141</c:v>
                </c:pt>
                <c:pt idx="21">
                  <c:v>43.192859649658203</c:v>
                </c:pt>
                <c:pt idx="22">
                  <c:v>43.521072387695313</c:v>
                </c:pt>
                <c:pt idx="23">
                  <c:v>43.442298889160156</c:v>
                </c:pt>
                <c:pt idx="24">
                  <c:v>44.236576080322266</c:v>
                </c:pt>
                <c:pt idx="25">
                  <c:v>45.135879516601563</c:v>
                </c:pt>
                <c:pt idx="26">
                  <c:v>46.396217346191406</c:v>
                </c:pt>
                <c:pt idx="27">
                  <c:v>47.078903198242188</c:v>
                </c:pt>
                <c:pt idx="28">
                  <c:v>47.860050201416016</c:v>
                </c:pt>
                <c:pt idx="29">
                  <c:v>48.693710327148438</c:v>
                </c:pt>
                <c:pt idx="30">
                  <c:v>49.442035675048828</c:v>
                </c:pt>
                <c:pt idx="31">
                  <c:v>49.829330444335938</c:v>
                </c:pt>
                <c:pt idx="32">
                  <c:v>49.855587005615234</c:v>
                </c:pt>
                <c:pt idx="33">
                  <c:v>49.842456817626953</c:v>
                </c:pt>
                <c:pt idx="34">
                  <c:v>49.66522216796875</c:v>
                </c:pt>
                <c:pt idx="35">
                  <c:v>49.409217834472656</c:v>
                </c:pt>
                <c:pt idx="36">
                  <c:v>49.855587005615234</c:v>
                </c:pt>
                <c:pt idx="37">
                  <c:v>50.059078216552734</c:v>
                </c:pt>
                <c:pt idx="38">
                  <c:v>50.649860382080078</c:v>
                </c:pt>
                <c:pt idx="39">
                  <c:v>51.227516174316406</c:v>
                </c:pt>
                <c:pt idx="40">
                  <c:v>51.890506744384766</c:v>
                </c:pt>
                <c:pt idx="41">
                  <c:v>53.203361511230469</c:v>
                </c:pt>
                <c:pt idx="42">
                  <c:v>53.391880035400391</c:v>
                </c:pt>
                <c:pt idx="43">
                  <c:v>52.946975708007813</c:v>
                </c:pt>
                <c:pt idx="44">
                  <c:v>53.24285888671875</c:v>
                </c:pt>
                <c:pt idx="45">
                  <c:v>53.336746215820313</c:v>
                </c:pt>
                <c:pt idx="46">
                  <c:v>53.385768890380859</c:v>
                </c:pt>
                <c:pt idx="47">
                  <c:v>52.523178100585938</c:v>
                </c:pt>
                <c:pt idx="48">
                  <c:v>53.007228851318359</c:v>
                </c:pt>
                <c:pt idx="49">
                  <c:v>53.522895812988281</c:v>
                </c:pt>
                <c:pt idx="50">
                  <c:v>54.139312744140625</c:v>
                </c:pt>
                <c:pt idx="51">
                  <c:v>54.871082305908203</c:v>
                </c:pt>
                <c:pt idx="52">
                  <c:v>55.154170989990234</c:v>
                </c:pt>
                <c:pt idx="53">
                  <c:v>56.071338653564453</c:v>
                </c:pt>
                <c:pt idx="54">
                  <c:v>55.941925048828125</c:v>
                </c:pt>
                <c:pt idx="55">
                  <c:v>56.091953277587891</c:v>
                </c:pt>
                <c:pt idx="56">
                  <c:v>56.601284027099609</c:v>
                </c:pt>
                <c:pt idx="57">
                  <c:v>56.511177062988281</c:v>
                </c:pt>
                <c:pt idx="58">
                  <c:v>55.927082061767578</c:v>
                </c:pt>
                <c:pt idx="59">
                  <c:v>55.996692657470703</c:v>
                </c:pt>
                <c:pt idx="60">
                  <c:v>56.355754852294922</c:v>
                </c:pt>
                <c:pt idx="61">
                  <c:v>56.833515167236328</c:v>
                </c:pt>
                <c:pt idx="62">
                  <c:v>57.555950164794922</c:v>
                </c:pt>
                <c:pt idx="63">
                  <c:v>58.013290405273438</c:v>
                </c:pt>
                <c:pt idx="64">
                  <c:v>58.336170196533203</c:v>
                </c:pt>
                <c:pt idx="65">
                  <c:v>59.197803497314453</c:v>
                </c:pt>
                <c:pt idx="66">
                  <c:v>59.928047180175781</c:v>
                </c:pt>
                <c:pt idx="67">
                  <c:v>59.93231201171875</c:v>
                </c:pt>
                <c:pt idx="68">
                  <c:v>60.485321044921875</c:v>
                </c:pt>
                <c:pt idx="69">
                  <c:v>60.426723480224609</c:v>
                </c:pt>
                <c:pt idx="70">
                  <c:v>60.365951538085938</c:v>
                </c:pt>
                <c:pt idx="71">
                  <c:v>59.661304473876953</c:v>
                </c:pt>
                <c:pt idx="72">
                  <c:v>60.360671997070313</c:v>
                </c:pt>
              </c:numCache>
            </c:numRef>
          </c:val>
          <c:smooth val="0"/>
          <c:extLst>
            <c:ext xmlns:c16="http://schemas.microsoft.com/office/drawing/2014/chart" uri="{C3380CC4-5D6E-409C-BE32-E72D297353CC}">
              <c16:uniqueId val="{00000003-9988-4C44-8206-420F5DC4C264}"/>
            </c:ext>
          </c:extLst>
        </c:ser>
        <c:ser>
          <c:idx val="4"/>
          <c:order val="4"/>
          <c:tx>
            <c:strRef>
              <c:f>'2.2.2 G35'!$I$5</c:f>
              <c:strCache>
                <c:ptCount val="1"/>
                <c:pt idx="0">
                  <c:v>Autoempleo - controles</c:v>
                </c:pt>
              </c:strCache>
            </c:strRef>
          </c:tx>
          <c:spPr>
            <a:ln w="28575" cap="rnd">
              <a:solidFill>
                <a:srgbClr val="E7E6E6">
                  <a:lumMod val="90000"/>
                </a:srgbClr>
              </a:solidFill>
              <a:prstDash val="sysDash"/>
              <a:round/>
            </a:ln>
            <a:effectLst/>
          </c:spPr>
          <c:marker>
            <c:symbol val="none"/>
          </c:marker>
          <c:cat>
            <c:strLit>
              <c:ptCount val="73"/>
              <c:pt idx="0">
                <c:v>Antes del tratamiento -12</c:v>
              </c:pt>
              <c:pt idx="1">
                <c:v>Antes del tratamiento -11</c:v>
              </c:pt>
              <c:pt idx="2">
                <c:v>Antes del tratamiento -10</c:v>
              </c:pt>
              <c:pt idx="3">
                <c:v>Antes del tratamiento -9</c:v>
              </c:pt>
              <c:pt idx="4">
                <c:v>Antes del tratamiento -8</c:v>
              </c:pt>
              <c:pt idx="5">
                <c:v>Antes del tratamiento -7</c:v>
              </c:pt>
              <c:pt idx="6">
                <c:v>Antes del tratamiento -6</c:v>
              </c:pt>
              <c:pt idx="7">
                <c:v>Antes del tratamiento -5</c:v>
              </c:pt>
              <c:pt idx="8">
                <c:v>Antes del tratamiento -4</c:v>
              </c:pt>
              <c:pt idx="9">
                <c:v>Antes del tratamiento -3</c:v>
              </c:pt>
              <c:pt idx="10">
                <c:v>Antes del tratamiento -2</c:v>
              </c:pt>
              <c:pt idx="11">
                <c:v>Antes del tratamiento -1</c:v>
              </c:pt>
              <c:pt idx="12">
                <c:v>  0</c:v>
              </c:pt>
              <c:pt idx="13">
                <c:v>Durante el tratamiento 1</c:v>
              </c:pt>
              <c:pt idx="14">
                <c:v>Durante el tratamiento 2</c:v>
              </c:pt>
              <c:pt idx="15">
                <c:v>Durante el tratamiento 3</c:v>
              </c:pt>
              <c:pt idx="16">
                <c:v>Durante el tratamiento 4</c:v>
              </c:pt>
              <c:pt idx="17">
                <c:v>Durante el tratamiento 5</c:v>
              </c:pt>
              <c:pt idx="18">
                <c:v>Durante el tratamiento 6</c:v>
              </c:pt>
              <c:pt idx="19">
                <c:v>Durante el tratamiento 7</c:v>
              </c:pt>
              <c:pt idx="20">
                <c:v>Durante el tratamiento 8</c:v>
              </c:pt>
              <c:pt idx="21">
                <c:v>Durante el tratamiento 9</c:v>
              </c:pt>
              <c:pt idx="22">
                <c:v>Durante el tratamiento 10</c:v>
              </c:pt>
              <c:pt idx="23">
                <c:v>Durante el tratamiento 11</c:v>
              </c:pt>
              <c:pt idx="24">
                <c:v>Durante el tratamiento 12</c:v>
              </c:pt>
              <c:pt idx="25">
                <c:v>Durante el tratamiento 13</c:v>
              </c:pt>
              <c:pt idx="26">
                <c:v>Durante el tratamiento 14</c:v>
              </c:pt>
              <c:pt idx="27">
                <c:v>Durante el tratamiento 15</c:v>
              </c:pt>
              <c:pt idx="28">
                <c:v>Durante el tratamiento 16</c:v>
              </c:pt>
              <c:pt idx="29">
                <c:v>Durante el tratamiento 17</c:v>
              </c:pt>
              <c:pt idx="30">
                <c:v>Durante el tratamiento 18</c:v>
              </c:pt>
              <c:pt idx="31">
                <c:v>Durante el tratamiento 19</c:v>
              </c:pt>
              <c:pt idx="32">
                <c:v>Durante el tratamiento 20</c:v>
              </c:pt>
              <c:pt idx="33">
                <c:v>Durante el tratamiento 21</c:v>
              </c:pt>
              <c:pt idx="34">
                <c:v>Durante el tratamiento 22</c:v>
              </c:pt>
              <c:pt idx="35">
                <c:v>Durante el tratamiento 23</c:v>
              </c:pt>
              <c:pt idx="36">
                <c:v>Durante el tratamiento 24</c:v>
              </c:pt>
              <c:pt idx="37">
                <c:v>Después del tratamiento 1</c:v>
              </c:pt>
              <c:pt idx="38">
                <c:v>Después del tratamiento 2</c:v>
              </c:pt>
              <c:pt idx="39">
                <c:v>Después del tratamiento 3</c:v>
              </c:pt>
              <c:pt idx="40">
                <c:v>Después del tratamiento 4</c:v>
              </c:pt>
              <c:pt idx="41">
                <c:v>Después del tratamiento 5</c:v>
              </c:pt>
              <c:pt idx="42">
                <c:v>Después del tratamiento 6</c:v>
              </c:pt>
              <c:pt idx="43">
                <c:v>Después del tratamiento 7</c:v>
              </c:pt>
              <c:pt idx="44">
                <c:v>Después del tratamiento 8</c:v>
              </c:pt>
              <c:pt idx="45">
                <c:v>Después del tratamiento 9</c:v>
              </c:pt>
              <c:pt idx="46">
                <c:v>Después del tratamiento 10</c:v>
              </c:pt>
              <c:pt idx="47">
                <c:v>Después del tratamiento 11</c:v>
              </c:pt>
              <c:pt idx="48">
                <c:v>Después del tratamiento 12</c:v>
              </c:pt>
              <c:pt idx="49">
                <c:v>Después del tratamiento 13</c:v>
              </c:pt>
              <c:pt idx="50">
                <c:v>Después del tratamiento 14</c:v>
              </c:pt>
              <c:pt idx="51">
                <c:v>Después del tratamiento 15</c:v>
              </c:pt>
              <c:pt idx="52">
                <c:v>Después del tratamiento 16</c:v>
              </c:pt>
              <c:pt idx="53">
                <c:v>Después del tratamiento 17</c:v>
              </c:pt>
              <c:pt idx="54">
                <c:v>Después del tratamiento 18</c:v>
              </c:pt>
              <c:pt idx="55">
                <c:v>Después del tratamiento 19</c:v>
              </c:pt>
              <c:pt idx="56">
                <c:v>Después del tratamiento 20</c:v>
              </c:pt>
              <c:pt idx="57">
                <c:v>Después del tratamiento 21</c:v>
              </c:pt>
              <c:pt idx="58">
                <c:v>Después del tratamiento 22</c:v>
              </c:pt>
              <c:pt idx="59">
                <c:v>Después del tratamiento 23</c:v>
              </c:pt>
              <c:pt idx="60">
                <c:v>Después del tratamiento 24</c:v>
              </c:pt>
              <c:pt idx="61">
                <c:v>Después del tratamiento 25</c:v>
              </c:pt>
              <c:pt idx="62">
                <c:v>Después del tratamiento 26</c:v>
              </c:pt>
              <c:pt idx="63">
                <c:v>Después del tratamiento 27</c:v>
              </c:pt>
              <c:pt idx="64">
                <c:v>Después del tratamiento 28</c:v>
              </c:pt>
              <c:pt idx="65">
                <c:v>Después del tratamiento 29</c:v>
              </c:pt>
              <c:pt idx="66">
                <c:v>Después del tratamiento 30</c:v>
              </c:pt>
              <c:pt idx="67">
                <c:v>Después del tratamiento 31</c:v>
              </c:pt>
              <c:pt idx="68">
                <c:v>Después del tratamiento 32</c:v>
              </c:pt>
              <c:pt idx="69">
                <c:v>Después del tratamiento 33</c:v>
              </c:pt>
              <c:pt idx="70">
                <c:v>Después del tratamiento 34</c:v>
              </c:pt>
              <c:pt idx="71">
                <c:v>Después del tratamiento 35</c:v>
              </c:pt>
              <c:pt idx="72">
                <c:v>Después del tratamiento 36</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'2.2.2 G35'!$I$6:$I$90</c15:sqref>
                  </c15:fullRef>
                </c:ext>
              </c:extLst>
              <c:f>'2.2.2 G35'!$I$18:$I$90</c:f>
              <c:numCache>
                <c:formatCode>#,##0.0</c:formatCode>
                <c:ptCount val="73"/>
                <c:pt idx="0">
                  <c:v>1.1679999999999999</c:v>
                </c:pt>
                <c:pt idx="1">
                  <c:v>1.228</c:v>
                </c:pt>
                <c:pt idx="2">
                  <c:v>1.234</c:v>
                </c:pt>
                <c:pt idx="3">
                  <c:v>1.155</c:v>
                </c:pt>
                <c:pt idx="4">
                  <c:v>1.175</c:v>
                </c:pt>
                <c:pt idx="5">
                  <c:v>1.0900000000000001</c:v>
                </c:pt>
                <c:pt idx="6">
                  <c:v>1.0569999999999999</c:v>
                </c:pt>
                <c:pt idx="7">
                  <c:v>0.97199999999999998</c:v>
                </c:pt>
                <c:pt idx="8">
                  <c:v>0.83399999999999996</c:v>
                </c:pt>
                <c:pt idx="9">
                  <c:v>0.80700000000000005</c:v>
                </c:pt>
                <c:pt idx="10">
                  <c:v>0.65</c:v>
                </c:pt>
                <c:pt idx="11">
                  <c:v>0.63700000000000001</c:v>
                </c:pt>
                <c:pt idx="13">
                  <c:v>0.92600000000000005</c:v>
                </c:pt>
                <c:pt idx="14">
                  <c:v>0.99099999999999999</c:v>
                </c:pt>
                <c:pt idx="15">
                  <c:v>1.149</c:v>
                </c:pt>
                <c:pt idx="16">
                  <c:v>1.2410000000000001</c:v>
                </c:pt>
                <c:pt idx="17">
                  <c:v>1.28</c:v>
                </c:pt>
                <c:pt idx="18">
                  <c:v>1.319</c:v>
                </c:pt>
                <c:pt idx="19">
                  <c:v>1.3260000000000001</c:v>
                </c:pt>
                <c:pt idx="20">
                  <c:v>1.3919999999999999</c:v>
                </c:pt>
                <c:pt idx="21">
                  <c:v>1.5820000000000001</c:v>
                </c:pt>
                <c:pt idx="22">
                  <c:v>1.589</c:v>
                </c:pt>
                <c:pt idx="23">
                  <c:v>1.595</c:v>
                </c:pt>
                <c:pt idx="24">
                  <c:v>1.6279999999999999</c:v>
                </c:pt>
                <c:pt idx="25">
                  <c:v>1.72</c:v>
                </c:pt>
                <c:pt idx="26">
                  <c:v>1.7989999999999999</c:v>
                </c:pt>
                <c:pt idx="27">
                  <c:v>1.8180000000000001</c:v>
                </c:pt>
                <c:pt idx="28">
                  <c:v>1.8580000000000001</c:v>
                </c:pt>
                <c:pt idx="29">
                  <c:v>1.9039999999999999</c:v>
                </c:pt>
                <c:pt idx="30">
                  <c:v>1.8839999999999999</c:v>
                </c:pt>
                <c:pt idx="31">
                  <c:v>1.91</c:v>
                </c:pt>
                <c:pt idx="32">
                  <c:v>1.917</c:v>
                </c:pt>
                <c:pt idx="33">
                  <c:v>1.93</c:v>
                </c:pt>
                <c:pt idx="34">
                  <c:v>1.91</c:v>
                </c:pt>
                <c:pt idx="35">
                  <c:v>1.9690000000000001</c:v>
                </c:pt>
                <c:pt idx="36">
                  <c:v>2.0219999999999998</c:v>
                </c:pt>
                <c:pt idx="37">
                  <c:v>2.0939999999999999</c:v>
                </c:pt>
                <c:pt idx="38">
                  <c:v>2.1859999999999999</c:v>
                </c:pt>
                <c:pt idx="39">
                  <c:v>2.2189999999999999</c:v>
                </c:pt>
                <c:pt idx="40">
                  <c:v>2.2970000000000002</c:v>
                </c:pt>
                <c:pt idx="41">
                  <c:v>2.383</c:v>
                </c:pt>
                <c:pt idx="42">
                  <c:v>2.351</c:v>
                </c:pt>
                <c:pt idx="43">
                  <c:v>2.387</c:v>
                </c:pt>
                <c:pt idx="44">
                  <c:v>2.35</c:v>
                </c:pt>
                <c:pt idx="45">
                  <c:v>2.3679999999999999</c:v>
                </c:pt>
                <c:pt idx="46">
                  <c:v>2.3450000000000002</c:v>
                </c:pt>
                <c:pt idx="47">
                  <c:v>2.4780000000000002</c:v>
                </c:pt>
                <c:pt idx="48">
                  <c:v>2.5</c:v>
                </c:pt>
                <c:pt idx="49">
                  <c:v>2.5289999999999999</c:v>
                </c:pt>
                <c:pt idx="50">
                  <c:v>2.5619999999999998</c:v>
                </c:pt>
                <c:pt idx="51">
                  <c:v>2.6110000000000002</c:v>
                </c:pt>
                <c:pt idx="52">
                  <c:v>2.7029999999999998</c:v>
                </c:pt>
                <c:pt idx="53">
                  <c:v>2.7250000000000001</c:v>
                </c:pt>
                <c:pt idx="54">
                  <c:v>2.6890000000000001</c:v>
                </c:pt>
                <c:pt idx="55">
                  <c:v>2.7589999999999999</c:v>
                </c:pt>
                <c:pt idx="56">
                  <c:v>2.782</c:v>
                </c:pt>
                <c:pt idx="57">
                  <c:v>2.75</c:v>
                </c:pt>
                <c:pt idx="58">
                  <c:v>2.7189999999999999</c:v>
                </c:pt>
                <c:pt idx="59">
                  <c:v>2.7610000000000001</c:v>
                </c:pt>
                <c:pt idx="60">
                  <c:v>2.7810000000000001</c:v>
                </c:pt>
                <c:pt idx="61">
                  <c:v>2.851</c:v>
                </c:pt>
                <c:pt idx="62">
                  <c:v>2.9359999999999999</c:v>
                </c:pt>
                <c:pt idx="63">
                  <c:v>2.9620000000000002</c:v>
                </c:pt>
                <c:pt idx="64">
                  <c:v>3.0419999999999998</c:v>
                </c:pt>
                <c:pt idx="65">
                  <c:v>3.1619999999999999</c:v>
                </c:pt>
                <c:pt idx="66">
                  <c:v>3.044</c:v>
                </c:pt>
                <c:pt idx="67">
                  <c:v>2.9430000000000001</c:v>
                </c:pt>
                <c:pt idx="68">
                  <c:v>2.8759999999999999</c:v>
                </c:pt>
                <c:pt idx="69">
                  <c:v>3.0059999999999998</c:v>
                </c:pt>
                <c:pt idx="70">
                  <c:v>3.137</c:v>
                </c:pt>
                <c:pt idx="71">
                  <c:v>3.2509999999999999</c:v>
                </c:pt>
                <c:pt idx="72">
                  <c:v>3.4159999999999999</c:v>
                </c:pt>
              </c:numCache>
            </c:numRef>
          </c:val>
          <c:smooth val="0"/>
          <c:extLst>
            <c:ext xmlns:c16="http://schemas.microsoft.com/office/drawing/2014/chart" uri="{C3380CC4-5D6E-409C-BE32-E72D297353CC}">
              <c16:uniqueId val="{00000004-9988-4C44-8206-420F5DC4C264}"/>
            </c:ext>
          </c:extLst>
        </c:ser>
        <c:dLbls>
          <c:showLegendKey val="0"/>
          <c:showVal val="0"/>
          <c:showCatName val="0"/>
          <c:showSerName val="0"/>
          <c:showPercent val="0"/>
          <c:showBubbleSize val="0"/>
        </c:dLbls>
        <c:marker val="1"/>
        <c:smooth val="0"/>
        <c:axId val="329938191"/>
        <c:axId val="329938607"/>
      </c:lineChart>
      <c:catAx>
        <c:axId val="329938191"/>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5400000" spcFirstLastPara="1" vertOverflow="ellipsis"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majorUnit val="20"/>
      </c:valAx>
      <c:spPr>
        <a:noFill/>
        <a:ln>
          <a:noFill/>
        </a:ln>
        <a:effectLst/>
      </c:spPr>
    </c:plotArea>
    <c:legend>
      <c:legendPos val="b"/>
      <c:legendEntry>
        <c:idx val="0"/>
        <c:delete val="1"/>
      </c:legendEntry>
      <c:layout>
        <c:manualLayout>
          <c:xMode val="edge"/>
          <c:yMode val="edge"/>
          <c:x val="0.10822916562038591"/>
          <c:y val="0.84962338434110829"/>
          <c:w val="0.78278457999779016"/>
          <c:h val="0.13853365027484771"/>
        </c:manualLayout>
      </c:layout>
      <c:overlay val="0"/>
      <c:spPr>
        <a:noFill/>
        <a:ln>
          <a:noFill/>
          <a:prstDash val="sysDash"/>
        </a:ln>
        <a:effectLst/>
      </c:spPr>
      <c:txPr>
        <a:bodyPr rot="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userShapes r:id="rId4"/>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155555555555557E-2"/>
          <c:y val="2.3599616858237547E-2"/>
          <c:w val="0.87585684698983357"/>
          <c:h val="0.82536530557883703"/>
        </c:manualLayout>
      </c:layout>
      <c:lineChart>
        <c:grouping val="standard"/>
        <c:varyColors val="0"/>
        <c:ser>
          <c:idx val="1"/>
          <c:order val="0"/>
          <c:tx>
            <c:strRef>
              <c:f>'2.2.3 G36'!$F$3</c:f>
              <c:strCache>
                <c:ptCount val="1"/>
              </c:strCache>
            </c:strRef>
          </c:tx>
          <c:spPr>
            <a:ln w="25400" cap="rnd">
              <a:noFill/>
              <a:round/>
            </a:ln>
            <a:effectLst/>
          </c:spPr>
          <c:marker>
            <c:symbol val="square"/>
            <c:size val="3"/>
            <c:spPr>
              <a:solidFill>
                <a:schemeClr val="accent2"/>
              </a:solidFill>
              <a:ln w="9525">
                <a:noFill/>
              </a:ln>
              <a:effectLst/>
            </c:spPr>
          </c:marker>
          <c:errBars>
            <c:errDir val="y"/>
            <c:errBarType val="both"/>
            <c:errValType val="stdErr"/>
            <c:noEndCap val="0"/>
            <c:spPr>
              <a:noFill/>
              <a:ln w="9525" cap="flat" cmpd="sng" algn="ctr">
                <a:solidFill>
                  <a:srgbClr val="430416"/>
                </a:solidFill>
                <a:round/>
              </a:ln>
              <a:effectLst/>
            </c:spPr>
          </c:errBars>
          <c:cat>
            <c:multiLvlStrRef>
              <c:f>'2.2.3 G36'!$D$6:$E$57</c:f>
              <c:multiLvlStrCache>
                <c:ptCount val="50"/>
                <c:lvl>
                  <c:pt idx="0">
                    <c:v>-13</c:v>
                  </c:pt>
                  <c:pt idx="1">
                    <c:v>-12</c:v>
                  </c:pt>
                  <c:pt idx="2">
                    <c:v>-11</c:v>
                  </c:pt>
                  <c:pt idx="3">
                    <c:v>-10</c:v>
                  </c:pt>
                  <c:pt idx="4">
                    <c:v>-9</c:v>
                  </c:pt>
                  <c:pt idx="5">
                    <c:v>-8</c:v>
                  </c:pt>
                  <c:pt idx="6">
                    <c:v>-7</c:v>
                  </c:pt>
                  <c:pt idx="7">
                    <c:v>-6</c:v>
                  </c:pt>
                  <c:pt idx="8">
                    <c:v>-5</c:v>
                  </c:pt>
                  <c:pt idx="9">
                    <c:v>-4</c:v>
                  </c:pt>
                  <c:pt idx="10">
                    <c:v>-3</c:v>
                  </c:pt>
                  <c:pt idx="11">
                    <c:v>-2</c:v>
                  </c:pt>
                  <c:pt idx="12">
                    <c:v>-1</c:v>
                  </c:pt>
                  <c:pt idx="14">
                    <c:v>1</c:v>
                  </c:pt>
                  <c:pt idx="15">
                    <c:v>2</c:v>
                  </c:pt>
                  <c:pt idx="16">
                    <c:v>3</c:v>
                  </c:pt>
                  <c:pt idx="17">
                    <c:v>4</c:v>
                  </c:pt>
                  <c:pt idx="18">
                    <c:v>5</c:v>
                  </c:pt>
                  <c:pt idx="19">
                    <c:v>6</c:v>
                  </c:pt>
                  <c:pt idx="20">
                    <c:v>7</c:v>
                  </c:pt>
                  <c:pt idx="21">
                    <c:v>8</c:v>
                  </c:pt>
                  <c:pt idx="22">
                    <c:v>9</c:v>
                  </c:pt>
                  <c:pt idx="23">
                    <c:v>10</c:v>
                  </c:pt>
                  <c:pt idx="24">
                    <c:v>11</c:v>
                  </c:pt>
                  <c:pt idx="25">
                    <c:v>12</c:v>
                  </c:pt>
                  <c:pt idx="26">
                    <c:v>13</c:v>
                  </c:pt>
                  <c:pt idx="27">
                    <c:v>14</c:v>
                  </c:pt>
                  <c:pt idx="28">
                    <c:v>15</c:v>
                  </c:pt>
                  <c:pt idx="29">
                    <c:v>16</c:v>
                  </c:pt>
                  <c:pt idx="30">
                    <c:v>17</c:v>
                  </c:pt>
                  <c:pt idx="31">
                    <c:v>18</c:v>
                  </c:pt>
                  <c:pt idx="32">
                    <c:v>19</c:v>
                  </c:pt>
                  <c:pt idx="33">
                    <c:v>20</c:v>
                  </c:pt>
                  <c:pt idx="34">
                    <c:v>21</c:v>
                  </c:pt>
                  <c:pt idx="35">
                    <c:v>22</c:v>
                  </c:pt>
                  <c:pt idx="36">
                    <c:v>23</c:v>
                  </c:pt>
                  <c:pt idx="37">
                    <c:v>24</c:v>
                  </c:pt>
                  <c:pt idx="38">
                    <c:v>25</c:v>
                  </c:pt>
                  <c:pt idx="39">
                    <c:v>26</c:v>
                  </c:pt>
                  <c:pt idx="40">
                    <c:v>27</c:v>
                  </c:pt>
                  <c:pt idx="41">
                    <c:v>28</c:v>
                  </c:pt>
                  <c:pt idx="42">
                    <c:v>29</c:v>
                  </c:pt>
                  <c:pt idx="43">
                    <c:v>30</c:v>
                  </c:pt>
                  <c:pt idx="44">
                    <c:v>31</c:v>
                  </c:pt>
                  <c:pt idx="45">
                    <c:v>32</c:v>
                  </c:pt>
                  <c:pt idx="46">
                    <c:v>33</c:v>
                  </c:pt>
                  <c:pt idx="47">
                    <c:v>34</c:v>
                  </c:pt>
                  <c:pt idx="48">
                    <c:v>35</c:v>
                  </c:pt>
                  <c:pt idx="49">
                    <c:v>36</c:v>
                  </c:pt>
                </c:lvl>
                <c:lvl>
                  <c:pt idx="0">
                    <c:v>Antes del tratamiento</c:v>
                  </c:pt>
                  <c:pt idx="14">
                    <c:v>Después del tratamiento</c:v>
                  </c:pt>
                </c:lvl>
              </c:multiLvlStrCache>
            </c:multiLvlStrRef>
          </c:cat>
          <c:val>
            <c:numRef>
              <c:f>'2.2.3 G36'!$F$6:$F$49</c:f>
              <c:numCache>
                <c:formatCode>#,##0.0</c:formatCode>
                <c:ptCount val="44"/>
                <c:pt idx="0">
                  <c:v>0.6</c:v>
                </c:pt>
                <c:pt idx="1">
                  <c:v>0.6</c:v>
                </c:pt>
                <c:pt idx="2">
                  <c:v>0.8</c:v>
                </c:pt>
                <c:pt idx="3">
                  <c:v>0.4</c:v>
                </c:pt>
                <c:pt idx="4">
                  <c:v>-0.2</c:v>
                </c:pt>
                <c:pt idx="5">
                  <c:v>0.70000000000000007</c:v>
                </c:pt>
                <c:pt idx="6">
                  <c:v>1</c:v>
                </c:pt>
                <c:pt idx="7">
                  <c:v>1.3</c:v>
                </c:pt>
                <c:pt idx="8">
                  <c:v>1.6</c:v>
                </c:pt>
                <c:pt idx="9">
                  <c:v>2</c:v>
                </c:pt>
                <c:pt idx="10">
                  <c:v>0.2</c:v>
                </c:pt>
                <c:pt idx="12">
                  <c:v>45.5</c:v>
                </c:pt>
                <c:pt idx="13">
                  <c:v>42.8</c:v>
                </c:pt>
                <c:pt idx="14">
                  <c:v>40.9</c:v>
                </c:pt>
                <c:pt idx="15">
                  <c:v>39.200000000000003</c:v>
                </c:pt>
                <c:pt idx="16">
                  <c:v>36.700000000000003</c:v>
                </c:pt>
                <c:pt idx="17">
                  <c:v>36</c:v>
                </c:pt>
                <c:pt idx="18">
                  <c:v>35.5</c:v>
                </c:pt>
                <c:pt idx="19">
                  <c:v>34.300000000000004</c:v>
                </c:pt>
                <c:pt idx="20">
                  <c:v>33.700000000000003</c:v>
                </c:pt>
                <c:pt idx="21">
                  <c:v>33.200000000000003</c:v>
                </c:pt>
                <c:pt idx="22">
                  <c:v>33.4</c:v>
                </c:pt>
                <c:pt idx="23">
                  <c:v>32.5</c:v>
                </c:pt>
                <c:pt idx="24">
                  <c:v>31.7</c:v>
                </c:pt>
                <c:pt idx="25">
                  <c:v>30.8</c:v>
                </c:pt>
                <c:pt idx="26">
                  <c:v>29.799999999999997</c:v>
                </c:pt>
                <c:pt idx="27">
                  <c:v>28.599999999999998</c:v>
                </c:pt>
                <c:pt idx="28">
                  <c:v>27.500000000000004</c:v>
                </c:pt>
                <c:pt idx="29">
                  <c:v>27.6</c:v>
                </c:pt>
                <c:pt idx="30">
                  <c:v>27.6</c:v>
                </c:pt>
                <c:pt idx="31">
                  <c:v>26.8</c:v>
                </c:pt>
                <c:pt idx="32">
                  <c:v>26.700000000000003</c:v>
                </c:pt>
                <c:pt idx="33">
                  <c:v>27.400000000000002</c:v>
                </c:pt>
                <c:pt idx="34">
                  <c:v>26.900000000000002</c:v>
                </c:pt>
                <c:pt idx="35">
                  <c:v>26.5</c:v>
                </c:pt>
                <c:pt idx="36">
                  <c:v>26.3</c:v>
                </c:pt>
                <c:pt idx="37">
                  <c:v>25.4</c:v>
                </c:pt>
                <c:pt idx="38">
                  <c:v>24.9</c:v>
                </c:pt>
                <c:pt idx="39">
                  <c:v>24.099999999999998</c:v>
                </c:pt>
                <c:pt idx="40">
                  <c:v>24.2</c:v>
                </c:pt>
                <c:pt idx="41">
                  <c:v>23.799999999999997</c:v>
                </c:pt>
                <c:pt idx="42">
                  <c:v>24.099999999999998</c:v>
                </c:pt>
                <c:pt idx="43">
                  <c:v>23.1</c:v>
                </c:pt>
              </c:numCache>
            </c:numRef>
          </c:val>
          <c:smooth val="0"/>
          <c:extLst>
            <c:ext xmlns:c16="http://schemas.microsoft.com/office/drawing/2014/chart" uri="{C3380CC4-5D6E-409C-BE32-E72D297353CC}">
              <c16:uniqueId val="{00000000-E291-4907-8CB5-B65B9DAD0A71}"/>
            </c:ext>
          </c:extLst>
        </c:ser>
        <c:dLbls>
          <c:showLegendKey val="0"/>
          <c:showVal val="0"/>
          <c:showCatName val="0"/>
          <c:showSerName val="0"/>
          <c:showPercent val="0"/>
          <c:showBubbleSize val="0"/>
        </c:dLbls>
        <c:marker val="1"/>
        <c:smooth val="0"/>
        <c:axId val="329938191"/>
        <c:axId val="329938607"/>
      </c:lineChart>
      <c:catAx>
        <c:axId val="329938191"/>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max val="50"/>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ysClr val="windowText" lastClr="000000">
                <a:lumMod val="75000"/>
                <a:lumOff val="25000"/>
              </a:sysClr>
            </a:solid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maj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0"/>
          <c:order val="0"/>
          <c:spPr>
            <a:ln w="28575" cap="rnd">
              <a:solidFill>
                <a:schemeClr val="accent1"/>
              </a:solidFill>
              <a:round/>
            </a:ln>
            <a:effectLst/>
          </c:spPr>
          <c:marker>
            <c:symbol val="x"/>
            <c:size val="5"/>
            <c:spPr>
              <a:solidFill>
                <a:srgbClr val="430416"/>
              </a:solidFill>
              <a:ln w="9525">
                <a:solidFill>
                  <a:srgbClr val="430416"/>
                </a:solidFill>
              </a:ln>
              <a:effectLst/>
            </c:spPr>
          </c:marker>
          <c:errBars>
            <c:errDir val="y"/>
            <c:errBarType val="both"/>
            <c:errValType val="cust"/>
            <c:noEndCap val="0"/>
            <c:plus>
              <c:numRef>
                <c:f>'https://airespf.sharepoint.com/sites/DEGP/Documentos compartidos/02 Comunidades autónomas/11 Extremadura/02 Empleo/06 Informe/4. Gráficos y cuadros/[2.3.3 G36]2.3'!#REF!</c:f>
                <c:numCache>
                  <c:formatCode>General</c:formatCode>
                  <c:ptCount val="1"/>
                  <c:pt idx="0">
                    <c:v>1</c:v>
                  </c:pt>
                </c:numCache>
              </c:numRef>
            </c:plus>
            <c:minus>
              <c:numRef>
                <c:f>'https://airespf.sharepoint.com/sites/DEGP/Documentos compartidos/02 Comunidades autónomas/11 Extremadura/02 Empleo/06 Informe/4. Gráficos y cuadros/[2.3.3 G36]2.3'!#REF!</c:f>
                <c:numCache>
                  <c:formatCode>General</c:formatCode>
                  <c:ptCount val="1"/>
                  <c:pt idx="0">
                    <c:v>1</c:v>
                  </c:pt>
                </c:numCache>
              </c:numRef>
            </c:minus>
            <c:spPr>
              <a:noFill/>
              <a:ln w="9525" cap="flat" cmpd="sng" algn="ctr">
                <a:solidFill>
                  <a:schemeClr val="tx1">
                    <a:lumMod val="65000"/>
                    <a:lumOff val="35000"/>
                  </a:schemeClr>
                </a:solidFill>
                <a:round/>
              </a:ln>
              <a:effectLst/>
            </c:spPr>
          </c:errBars>
          <c:val>
            <c:numRef>
              <c:f>'[2]2.3'!#REF!</c:f>
              <c:numCache>
                <c:formatCode>General</c:formatCode>
                <c:ptCount val="1"/>
                <c:pt idx="0">
                  <c:v>1</c:v>
                </c:pt>
              </c:numCache>
            </c:numRef>
          </c:val>
          <c:smooth val="0"/>
          <c:extLst>
            <c:ext xmlns:c15="http://schemas.microsoft.com/office/drawing/2012/chart" uri="{02D57815-91ED-43cb-92C2-25804820EDAC}">
              <c15:filteredCategoryTitle>
                <c15:cat>
                  <c:strRef>
                    <c:extLst>
                      <c:ext uri="{02D57815-91ED-43cb-92C2-25804820EDAC}">
                        <c15:formulaRef>
                          <c15:sqref>'[2]2.3'!#REF!</c15:sqref>
                        </c15:formulaRef>
                      </c:ext>
                    </c:extLst>
                    <c:strCache>
                      <c:ptCount val="1"/>
                      <c:pt idx="0">
                        <c:v>#¡REF!</c:v>
                      </c:pt>
                    </c:strCache>
                  </c:strRef>
                </c15:cat>
              </c15:filteredCategoryTitle>
            </c:ext>
            <c:ext xmlns:c16="http://schemas.microsoft.com/office/drawing/2014/chart" uri="{C3380CC4-5D6E-409C-BE32-E72D297353CC}">
              <c16:uniqueId val="{00000000-D99B-4C0D-B203-92D13CB41F54}"/>
            </c:ext>
          </c:extLst>
        </c:ser>
        <c:dLbls>
          <c:showLegendKey val="0"/>
          <c:showVal val="0"/>
          <c:showCatName val="0"/>
          <c:showSerName val="0"/>
          <c:showPercent val="0"/>
          <c:showBubbleSize val="0"/>
        </c:dLbls>
        <c:marker val="1"/>
        <c:smooth val="0"/>
        <c:axId val="611954168"/>
        <c:axId val="611954824"/>
      </c:lineChart>
      <c:catAx>
        <c:axId val="611954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11954824"/>
        <c:crosses val="autoZero"/>
        <c:auto val="1"/>
        <c:lblAlgn val="ctr"/>
        <c:lblOffset val="100"/>
        <c:noMultiLvlLbl val="0"/>
      </c:catAx>
      <c:valAx>
        <c:axId val="6119548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11954168"/>
        <c:crosses val="autoZero"/>
        <c:crossBetween val="between"/>
        <c:majorUnit val="10"/>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6996592727314587E-2"/>
          <c:y val="2.8860017929570193E-2"/>
          <c:w val="0.95351135182008984"/>
          <c:h val="0.74060714357404434"/>
        </c:manualLayout>
      </c:layout>
      <c:barChart>
        <c:barDir val="col"/>
        <c:grouping val="clustered"/>
        <c:varyColors val="0"/>
        <c:ser>
          <c:idx val="0"/>
          <c:order val="0"/>
          <c:tx>
            <c:strRef>
              <c:f>'2.2.3 G37'!$E$10</c:f>
              <c:strCache>
                <c:ptCount val="1"/>
                <c:pt idx="0">
                  <c:v>Tratados</c:v>
                </c:pt>
              </c:strCache>
            </c:strRef>
          </c:tx>
          <c:spPr>
            <a:solidFill>
              <a:srgbClr val="430416"/>
            </a:solidFill>
            <a:ln>
              <a:solidFill>
                <a:srgbClr val="430416"/>
              </a:solidFill>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'2.2.3 G37'!$D$11:$D$13</c:f>
              <c:strCache>
                <c:ptCount val="3"/>
                <c:pt idx="0">
                  <c:v>Empleo</c:v>
                </c:pt>
                <c:pt idx="1">
                  <c:v>Días de empleo al mes</c:v>
                </c:pt>
                <c:pt idx="2">
                  <c:v>Autónomo</c:v>
                </c:pt>
              </c:strCache>
            </c:strRef>
          </c:cat>
          <c:val>
            <c:numRef>
              <c:f>'2.2.3 G37'!$E$11:$E$13</c:f>
              <c:numCache>
                <c:formatCode>#,##0.0</c:formatCode>
                <c:ptCount val="3"/>
                <c:pt idx="0">
                  <c:v>87.7</c:v>
                </c:pt>
                <c:pt idx="1">
                  <c:v>26.7</c:v>
                </c:pt>
                <c:pt idx="2">
                  <c:v>80.400000000000006</c:v>
                </c:pt>
              </c:numCache>
            </c:numRef>
          </c:val>
          <c:extLst>
            <c:ext xmlns:c16="http://schemas.microsoft.com/office/drawing/2014/chart" uri="{C3380CC4-5D6E-409C-BE32-E72D297353CC}">
              <c16:uniqueId val="{00000000-A0AD-4031-8CC0-87784F4BEE6B}"/>
            </c:ext>
          </c:extLst>
        </c:ser>
        <c:ser>
          <c:idx val="1"/>
          <c:order val="1"/>
          <c:tx>
            <c:strRef>
              <c:f>'2.2.3 G37'!$F$10</c:f>
              <c:strCache>
                <c:ptCount val="1"/>
                <c:pt idx="0">
                  <c:v>Controles</c:v>
                </c:pt>
              </c:strCache>
            </c:strRef>
          </c:tx>
          <c:spPr>
            <a:solidFill>
              <a:srgbClr val="D9D9D9"/>
            </a:solidFill>
            <a:ln>
              <a:noFill/>
            </a:ln>
            <a:effectLst/>
          </c:spPr>
          <c:invertIfNegative val="0"/>
          <c:dLbls>
            <c:dLbl>
              <c:idx val="2"/>
              <c:layout>
                <c:manualLayout>
                  <c:x val="-1.3888728445112719E-16"/>
                  <c:y val="-3.4481118974013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6B-46FF-85D7-382A607DCA9C}"/>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'2.2.3 G37'!$D$11:$D$13</c:f>
              <c:strCache>
                <c:ptCount val="3"/>
                <c:pt idx="0">
                  <c:v>Empleo</c:v>
                </c:pt>
                <c:pt idx="1">
                  <c:v>Días de empleo al mes</c:v>
                </c:pt>
                <c:pt idx="2">
                  <c:v>Autónomo</c:v>
                </c:pt>
              </c:strCache>
            </c:strRef>
          </c:cat>
          <c:val>
            <c:numRef>
              <c:f>'2.2.3 G37'!$F$11:$F$13</c:f>
              <c:numCache>
                <c:formatCode>#,##0.0</c:formatCode>
                <c:ptCount val="3"/>
                <c:pt idx="0">
                  <c:v>56.8</c:v>
                </c:pt>
                <c:pt idx="1">
                  <c:v>17.2</c:v>
                </c:pt>
                <c:pt idx="2">
                  <c:v>7.3</c:v>
                </c:pt>
              </c:numCache>
            </c:numRef>
          </c:val>
          <c:extLst>
            <c:ext xmlns:c16="http://schemas.microsoft.com/office/drawing/2014/chart" uri="{C3380CC4-5D6E-409C-BE32-E72D297353CC}">
              <c16:uniqueId val="{00000001-A0AD-4031-8CC0-87784F4BEE6B}"/>
            </c:ext>
          </c:extLst>
        </c:ser>
        <c:dLbls>
          <c:dLblPos val="outEnd"/>
          <c:showLegendKey val="0"/>
          <c:showVal val="1"/>
          <c:showCatName val="0"/>
          <c:showSerName val="0"/>
          <c:showPercent val="0"/>
          <c:showBubbleSize val="0"/>
        </c:dLbls>
        <c:gapWidth val="428"/>
        <c:overlap val="-27"/>
        <c:axId val="629692104"/>
        <c:axId val="629694072"/>
      </c:barChart>
      <c:catAx>
        <c:axId val="629692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29694072"/>
        <c:crosses val="autoZero"/>
        <c:auto val="1"/>
        <c:lblAlgn val="ctr"/>
        <c:lblOffset val="100"/>
        <c:noMultiLvlLbl val="0"/>
      </c:catAx>
      <c:valAx>
        <c:axId val="62969407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29692104"/>
        <c:crosses val="autoZero"/>
        <c:crossBetween val="between"/>
        <c:majorUnit val="20"/>
      </c:valAx>
      <c:spPr>
        <a:noFill/>
        <a:ln>
          <a:noFill/>
        </a:ln>
        <a:effectLst/>
      </c:spPr>
    </c:plotArea>
    <c:legend>
      <c:legendPos val="b"/>
      <c:layout>
        <c:manualLayout>
          <c:xMode val="edge"/>
          <c:yMode val="edge"/>
          <c:x val="0.32123389405869723"/>
          <c:y val="0.89477388982025841"/>
          <c:w val="0.38972918157957526"/>
          <c:h val="7.5771040564114836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'2.2.3 G37'!$E$22</c:f>
              <c:strCache>
                <c:ptCount val="1"/>
                <c:pt idx="0">
                  <c:v>Tratados</c:v>
                </c:pt>
              </c:strCache>
            </c:strRef>
          </c:tx>
          <c:spPr>
            <a:solidFill>
              <a:srgbClr val="430416"/>
            </a:solidFill>
            <a:ln>
              <a:solidFill>
                <a:srgbClr val="430416"/>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'2.2.3 G37'!$C$23:$D$27</c:f>
              <c:multiLvlStrCache>
                <c:ptCount val="5"/>
                <c:lvl>
                  <c:pt idx="0">
                    <c:v>Alto</c:v>
                  </c:pt>
                  <c:pt idx="1">
                    <c:v>Medio</c:v>
                  </c:pt>
                  <c:pt idx="2">
                    <c:v>Bajo</c:v>
                  </c:pt>
                  <c:pt idx="3">
                    <c:v>Sí</c:v>
                  </c:pt>
                  <c:pt idx="4">
                    <c:v>No</c:v>
                  </c:pt>
                </c:lvl>
                <c:lvl>
                  <c:pt idx="0">
                    <c:v>Nivel educativo</c:v>
                  </c:pt>
                  <c:pt idx="3">
                    <c:v>Colectivo prioritario</c:v>
                  </c:pt>
                </c:lvl>
              </c:multiLvlStrCache>
            </c:multiLvlStrRef>
          </c:cat>
          <c:val>
            <c:numRef>
              <c:f>'2.2.3 G37'!$E$23:$E$27</c:f>
              <c:numCache>
                <c:formatCode>#,##0.0</c:formatCode>
                <c:ptCount val="5"/>
                <c:pt idx="0">
                  <c:v>93.3</c:v>
                </c:pt>
                <c:pt idx="1">
                  <c:v>90</c:v>
                </c:pt>
                <c:pt idx="2">
                  <c:v>84.8</c:v>
                </c:pt>
                <c:pt idx="3" formatCode="General">
                  <c:v>88.4</c:v>
                </c:pt>
                <c:pt idx="4" formatCode="General">
                  <c:v>76.900000000000006</c:v>
                </c:pt>
              </c:numCache>
            </c:numRef>
          </c:val>
          <c:extLst>
            <c:ext xmlns:c16="http://schemas.microsoft.com/office/drawing/2014/chart" uri="{C3380CC4-5D6E-409C-BE32-E72D297353CC}">
              <c16:uniqueId val="{00000000-37FE-44B5-88F1-03A374EFD769}"/>
            </c:ext>
          </c:extLst>
        </c:ser>
        <c:ser>
          <c:idx val="1"/>
          <c:order val="1"/>
          <c:tx>
            <c:strRef>
              <c:f>'2.2.3 G37'!$F$22</c:f>
              <c:strCache>
                <c:ptCount val="1"/>
                <c:pt idx="0">
                  <c:v>Controles</c:v>
                </c:pt>
              </c:strCache>
            </c:strRef>
          </c:tx>
          <c:spPr>
            <a:solidFill>
              <a:srgbClr val="D9D9D9"/>
            </a:solidFill>
            <a:ln>
              <a:solidFill>
                <a:srgbClr val="D9D9D9"/>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'2.2.3 G37'!$C$23:$D$27</c:f>
              <c:multiLvlStrCache>
                <c:ptCount val="5"/>
                <c:lvl>
                  <c:pt idx="0">
                    <c:v>Alto</c:v>
                  </c:pt>
                  <c:pt idx="1">
                    <c:v>Medio</c:v>
                  </c:pt>
                  <c:pt idx="2">
                    <c:v>Bajo</c:v>
                  </c:pt>
                  <c:pt idx="3">
                    <c:v>Sí</c:v>
                  </c:pt>
                  <c:pt idx="4">
                    <c:v>No</c:v>
                  </c:pt>
                </c:lvl>
                <c:lvl>
                  <c:pt idx="0">
                    <c:v>Nivel educativo</c:v>
                  </c:pt>
                  <c:pt idx="3">
                    <c:v>Colectivo prioritario</c:v>
                  </c:pt>
                </c:lvl>
              </c:multiLvlStrCache>
            </c:multiLvlStrRef>
          </c:cat>
          <c:val>
            <c:numRef>
              <c:f>'2.2.3 G37'!$F$23:$F$27</c:f>
              <c:numCache>
                <c:formatCode>#,##0.0</c:formatCode>
                <c:ptCount val="5"/>
                <c:pt idx="0">
                  <c:v>65.8</c:v>
                </c:pt>
                <c:pt idx="1">
                  <c:v>60.1</c:v>
                </c:pt>
                <c:pt idx="2">
                  <c:v>52.2</c:v>
                </c:pt>
                <c:pt idx="3" formatCode="General">
                  <c:v>56.7</c:v>
                </c:pt>
                <c:pt idx="4" formatCode="General">
                  <c:v>59.5</c:v>
                </c:pt>
              </c:numCache>
            </c:numRef>
          </c:val>
          <c:extLst>
            <c:ext xmlns:c16="http://schemas.microsoft.com/office/drawing/2014/chart" uri="{C3380CC4-5D6E-409C-BE32-E72D297353CC}">
              <c16:uniqueId val="{00000001-37FE-44B5-88F1-03A374EFD769}"/>
            </c:ext>
          </c:extLst>
        </c:ser>
        <c:dLbls>
          <c:showLegendKey val="0"/>
          <c:showVal val="0"/>
          <c:showCatName val="0"/>
          <c:showSerName val="0"/>
          <c:showPercent val="0"/>
          <c:showBubbleSize val="0"/>
        </c:dLbls>
        <c:gapWidth val="219"/>
        <c:overlap val="-27"/>
        <c:axId val="191759375"/>
        <c:axId val="269909775"/>
      </c:barChart>
      <c:catAx>
        <c:axId val="1917593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69909775"/>
        <c:crosses val="autoZero"/>
        <c:auto val="1"/>
        <c:lblAlgn val="ctr"/>
        <c:lblOffset val="100"/>
        <c:noMultiLvlLbl val="0"/>
      </c:catAx>
      <c:valAx>
        <c:axId val="26990977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91759375"/>
        <c:crosses val="autoZero"/>
        <c:crossBetween val="between"/>
        <c:majorUnit val="20"/>
      </c:valAx>
      <c:spPr>
        <a:noFill/>
        <a:ln>
          <a:noFill/>
        </a:ln>
        <a:effectLst/>
      </c:spPr>
    </c:plotArea>
    <c:legend>
      <c:legendPos val="b"/>
      <c:layout>
        <c:manualLayout>
          <c:xMode val="edge"/>
          <c:yMode val="edge"/>
          <c:x val="0.36382906311863766"/>
          <c:y val="0.89184341319037252"/>
          <c:w val="0.39454146643074911"/>
          <c:h val="7.9787792483386383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0"/>
          <c:order val="0"/>
          <c:spPr>
            <a:ln w="25400" cap="rnd">
              <a:noFill/>
              <a:round/>
            </a:ln>
            <a:effectLst/>
          </c:spPr>
          <c:marker>
            <c:symbol val="x"/>
            <c:size val="5"/>
            <c:spPr>
              <a:solidFill>
                <a:srgbClr val="430416"/>
              </a:solidFill>
              <a:ln w="9525">
                <a:solidFill>
                  <a:srgbClr val="430416"/>
                </a:solidFill>
              </a:ln>
              <a:effectLst/>
            </c:spPr>
          </c:marker>
          <c:errBars>
            <c:errDir val="y"/>
            <c:errBarType val="both"/>
            <c:errValType val="cust"/>
            <c:noEndCap val="0"/>
            <c:plus>
              <c:numRef>
                <c:f>'2.2.3 G38'!$I$6:$I$19</c:f>
                <c:numCache>
                  <c:formatCode>General</c:formatCode>
                  <c:ptCount val="14"/>
                  <c:pt idx="0">
                    <c:v>0.6</c:v>
                  </c:pt>
                  <c:pt idx="1">
                    <c:v>0.70000000000000007</c:v>
                  </c:pt>
                  <c:pt idx="2">
                    <c:v>0.8</c:v>
                  </c:pt>
                  <c:pt idx="3">
                    <c:v>0.70000000000000007</c:v>
                  </c:pt>
                  <c:pt idx="4">
                    <c:v>1</c:v>
                  </c:pt>
                  <c:pt idx="5">
                    <c:v>1.7999999999999998</c:v>
                  </c:pt>
                  <c:pt idx="6">
                    <c:v>0.6</c:v>
                  </c:pt>
                  <c:pt idx="7">
                    <c:v>1.2</c:v>
                  </c:pt>
                  <c:pt idx="8">
                    <c:v>0.89999999999999991</c:v>
                  </c:pt>
                  <c:pt idx="9">
                    <c:v>0.70000000000000007</c:v>
                  </c:pt>
                  <c:pt idx="10">
                    <c:v>0.70000000000000007</c:v>
                  </c:pt>
                  <c:pt idx="11">
                    <c:v>0.89999999999999991</c:v>
                  </c:pt>
                  <c:pt idx="12">
                    <c:v>0.6</c:v>
                  </c:pt>
                  <c:pt idx="13">
                    <c:v>4.5999999999999996</c:v>
                  </c:pt>
                </c:numCache>
              </c:numRef>
            </c:plus>
            <c:minus>
              <c:numRef>
                <c:f>'2.2.3 G38'!$I$6:$I$19</c:f>
                <c:numCache>
                  <c:formatCode>General</c:formatCode>
                  <c:ptCount val="14"/>
                  <c:pt idx="0">
                    <c:v>0.6</c:v>
                  </c:pt>
                  <c:pt idx="1">
                    <c:v>0.70000000000000007</c:v>
                  </c:pt>
                  <c:pt idx="2">
                    <c:v>0.8</c:v>
                  </c:pt>
                  <c:pt idx="3">
                    <c:v>0.70000000000000007</c:v>
                  </c:pt>
                  <c:pt idx="4">
                    <c:v>1</c:v>
                  </c:pt>
                  <c:pt idx="5">
                    <c:v>1.7999999999999998</c:v>
                  </c:pt>
                  <c:pt idx="6">
                    <c:v>0.6</c:v>
                  </c:pt>
                  <c:pt idx="7">
                    <c:v>1.2</c:v>
                  </c:pt>
                  <c:pt idx="8">
                    <c:v>0.89999999999999991</c:v>
                  </c:pt>
                  <c:pt idx="9">
                    <c:v>0.70000000000000007</c:v>
                  </c:pt>
                  <c:pt idx="10">
                    <c:v>0.70000000000000007</c:v>
                  </c:pt>
                  <c:pt idx="11">
                    <c:v>0.89999999999999991</c:v>
                  </c:pt>
                  <c:pt idx="12">
                    <c:v>0.6</c:v>
                  </c:pt>
                  <c:pt idx="13">
                    <c:v>4.5999999999999996</c:v>
                  </c:pt>
                </c:numCache>
              </c:numRef>
            </c:minus>
            <c:spPr>
              <a:noFill/>
              <a:ln w="9525" cap="flat" cmpd="sng" algn="ctr">
                <a:solidFill>
                  <a:schemeClr val="tx1">
                    <a:lumMod val="65000"/>
                    <a:lumOff val="35000"/>
                  </a:schemeClr>
                </a:solidFill>
                <a:round/>
              </a:ln>
              <a:effectLst/>
            </c:spPr>
          </c:errBars>
          <c:cat>
            <c:multiLvlStrRef>
              <c:f>'2.2.3 G38'!$D$6:$E$19</c:f>
              <c:multiLvlStrCache>
                <c:ptCount val="14"/>
                <c:lvl>
                  <c:pt idx="1">
                    <c:v>Hombre</c:v>
                  </c:pt>
                  <c:pt idx="2">
                    <c:v>Mujer</c:v>
                  </c:pt>
                  <c:pt idx="3">
                    <c:v>&lt; 30</c:v>
                  </c:pt>
                  <c:pt idx="4">
                    <c:v>30 - 51</c:v>
                  </c:pt>
                  <c:pt idx="5">
                    <c:v>≥ 52</c:v>
                  </c:pt>
                  <c:pt idx="6">
                    <c:v>No</c:v>
                  </c:pt>
                  <c:pt idx="7">
                    <c:v>Sí</c:v>
                  </c:pt>
                  <c:pt idx="8">
                    <c:v>No</c:v>
                  </c:pt>
                  <c:pt idx="9">
                    <c:v>Sí</c:v>
                  </c:pt>
                  <c:pt idx="10">
                    <c:v>No</c:v>
                  </c:pt>
                  <c:pt idx="11">
                    <c:v>Sí</c:v>
                  </c:pt>
                  <c:pt idx="12">
                    <c:v>No</c:v>
                  </c:pt>
                  <c:pt idx="13">
                    <c:v>Sí</c:v>
                  </c:pt>
                </c:lvl>
                <c:lvl>
                  <c:pt idx="0">
                    <c:v>General</c:v>
                  </c:pt>
                  <c:pt idx="1">
                    <c:v>Sexo</c:v>
                  </c:pt>
                  <c:pt idx="3">
                    <c:v>Edad</c:v>
                  </c:pt>
                  <c:pt idx="6">
                    <c:v>PLD</c:v>
                  </c:pt>
                  <c:pt idx="8">
                    <c:v>PAE 1 año</c:v>
                  </c:pt>
                  <c:pt idx="10">
                    <c:v>Mun. &lt; 5.000</c:v>
                  </c:pt>
                  <c:pt idx="12">
                    <c:v>Div. func.</c:v>
                  </c:pt>
                </c:lvl>
              </c:multiLvlStrCache>
            </c:multiLvlStrRef>
          </c:cat>
          <c:val>
            <c:numRef>
              <c:f>'2.2.3 G38'!$H$6:$H$19</c:f>
              <c:numCache>
                <c:formatCode>#,##0</c:formatCode>
                <c:ptCount val="14"/>
                <c:pt idx="0">
                  <c:v>30.9</c:v>
                </c:pt>
                <c:pt idx="1">
                  <c:v>28.000000000000004</c:v>
                </c:pt>
                <c:pt idx="2">
                  <c:v>33.900000000000006</c:v>
                </c:pt>
                <c:pt idx="3">
                  <c:v>29.9</c:v>
                </c:pt>
                <c:pt idx="4">
                  <c:v>26.400000000000002</c:v>
                </c:pt>
                <c:pt idx="5">
                  <c:v>53.6</c:v>
                </c:pt>
                <c:pt idx="6">
                  <c:v>32.800000000000004</c:v>
                </c:pt>
                <c:pt idx="7">
                  <c:v>39.4</c:v>
                </c:pt>
                <c:pt idx="8">
                  <c:v>29.4</c:v>
                </c:pt>
                <c:pt idx="9">
                  <c:v>31.6</c:v>
                </c:pt>
                <c:pt idx="10">
                  <c:v>31.3</c:v>
                </c:pt>
                <c:pt idx="11">
                  <c:v>30.2</c:v>
                </c:pt>
                <c:pt idx="12">
                  <c:v>30.8</c:v>
                </c:pt>
                <c:pt idx="13">
                  <c:v>35.699999999999996</c:v>
                </c:pt>
              </c:numCache>
            </c:numRef>
          </c:val>
          <c:smooth val="0"/>
          <c:extLst>
            <c:ext xmlns:c16="http://schemas.microsoft.com/office/drawing/2014/chart" uri="{C3380CC4-5D6E-409C-BE32-E72D297353CC}">
              <c16:uniqueId val="{00000000-B53E-4512-8BB4-88640092B9C2}"/>
            </c:ext>
          </c:extLst>
        </c:ser>
        <c:dLbls>
          <c:showLegendKey val="0"/>
          <c:showVal val="0"/>
          <c:showCatName val="0"/>
          <c:showSerName val="0"/>
          <c:showPercent val="0"/>
          <c:showBubbleSize val="0"/>
        </c:dLbls>
        <c:marker val="1"/>
        <c:smooth val="0"/>
        <c:axId val="611954168"/>
        <c:axId val="611954824"/>
      </c:lineChart>
      <c:catAx>
        <c:axId val="611954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11954824"/>
        <c:crosses val="autoZero"/>
        <c:auto val="1"/>
        <c:lblAlgn val="ctr"/>
        <c:lblOffset val="100"/>
        <c:noMultiLvlLbl val="0"/>
      </c:catAx>
      <c:valAx>
        <c:axId val="6119548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11954168"/>
        <c:crosses val="autoZero"/>
        <c:crossBetween val="between"/>
        <c:majorUnit val="10"/>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553475626867397"/>
          <c:y val="7.2410357963727232E-2"/>
          <c:w val="0.79834365043992139"/>
          <c:h val="0.62370084799655556"/>
        </c:manualLayout>
      </c:layout>
      <c:barChart>
        <c:barDir val="col"/>
        <c:grouping val="stacked"/>
        <c:varyColors val="0"/>
        <c:ser>
          <c:idx val="1"/>
          <c:order val="0"/>
          <c:tx>
            <c:strRef>
              <c:f>'3.1.1 G39'!$E$10</c:f>
              <c:strCache>
                <c:ptCount val="1"/>
                <c:pt idx="0">
                  <c:v>Hombres</c:v>
                </c:pt>
              </c:strCache>
            </c:strRef>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'3.1.1 G39'!$F$5:$K$5</c:f>
              <c:strCache>
                <c:ptCount val="6"/>
                <c:pt idx="0">
                  <c:v>2016</c:v>
                </c:pt>
                <c:pt idx="1">
                  <c:v>2017</c:v>
                </c:pt>
                <c:pt idx="2">
                  <c:v>2018</c:v>
                </c:pt>
                <c:pt idx="3">
                  <c:v>2019</c:v>
                </c:pt>
                <c:pt idx="4">
                  <c:v>Total</c:v>
                </c:pt>
                <c:pt idx="5">
                  <c:v>Demandantes</c:v>
                </c:pt>
              </c:strCache>
            </c:strRef>
          </c:cat>
          <c:val>
            <c:numRef>
              <c:f>'3.1.1 G39'!$F$10:$K$10</c:f>
              <c:numCache>
                <c:formatCode>#,##0.0</c:formatCode>
                <c:ptCount val="6"/>
                <c:pt idx="0">
                  <c:v>26.729840872519222</c:v>
                </c:pt>
                <c:pt idx="1">
                  <c:v>26.759806555615263</c:v>
                </c:pt>
                <c:pt idx="2">
                  <c:v>25.362318840579711</c:v>
                </c:pt>
                <c:pt idx="3">
                  <c:v>24.290030211480364</c:v>
                </c:pt>
                <c:pt idx="4">
                  <c:v>25.832829995818429</c:v>
                </c:pt>
                <c:pt idx="5">
                  <c:v>46.183284075675893</c:v>
                </c:pt>
              </c:numCache>
            </c:numRef>
          </c:val>
          <c:extLst>
            <c:ext xmlns:c16="http://schemas.microsoft.com/office/drawing/2014/chart" uri="{C3380CC4-5D6E-409C-BE32-E72D297353CC}">
              <c16:uniqueId val="{00000000-9961-0046-8F45-5C10325D2786}"/>
            </c:ext>
          </c:extLst>
        </c:ser>
        <c:ser>
          <c:idx val="0"/>
          <c:order val="1"/>
          <c:tx>
            <c:strRef>
              <c:f>'3.1.1 G39'!$E$11</c:f>
              <c:strCache>
                <c:ptCount val="1"/>
                <c:pt idx="0">
                  <c:v>Mujeres</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'3.1.1 G39'!$F$5:$K$5</c:f>
              <c:strCache>
                <c:ptCount val="6"/>
                <c:pt idx="0">
                  <c:v>2016</c:v>
                </c:pt>
                <c:pt idx="1">
                  <c:v>2017</c:v>
                </c:pt>
                <c:pt idx="2">
                  <c:v>2018</c:v>
                </c:pt>
                <c:pt idx="3">
                  <c:v>2019</c:v>
                </c:pt>
                <c:pt idx="4">
                  <c:v>Total</c:v>
                </c:pt>
                <c:pt idx="5">
                  <c:v>Demandantes</c:v>
                </c:pt>
              </c:strCache>
            </c:strRef>
          </c:cat>
          <c:val>
            <c:numRef>
              <c:f>'3.1.1 G39'!$F$11:$K$11</c:f>
              <c:numCache>
                <c:formatCode>#,##0.0</c:formatCode>
                <c:ptCount val="6"/>
                <c:pt idx="0">
                  <c:v>73.270159127480781</c:v>
                </c:pt>
                <c:pt idx="1">
                  <c:v>73.240193444384744</c:v>
                </c:pt>
                <c:pt idx="2">
                  <c:v>74.637681159420282</c:v>
                </c:pt>
                <c:pt idx="3">
                  <c:v>75.709969788519643</c:v>
                </c:pt>
                <c:pt idx="4">
                  <c:v>74.167170004181571</c:v>
                </c:pt>
                <c:pt idx="5">
                  <c:v>53.816715924324107</c:v>
                </c:pt>
              </c:numCache>
            </c:numRef>
          </c:val>
          <c:extLst>
            <c:ext xmlns:c16="http://schemas.microsoft.com/office/drawing/2014/chart" uri="{C3380CC4-5D6E-409C-BE32-E72D297353CC}">
              <c16:uniqueId val="{00000001-9961-0046-8F45-5C10325D2786}"/>
            </c:ext>
          </c:extLst>
        </c:ser>
        <c:dLbls>
          <c:showLegendKey val="0"/>
          <c:showVal val="0"/>
          <c:showCatName val="0"/>
          <c:showSerName val="0"/>
          <c:showPercent val="0"/>
          <c:showBubbleSize val="0"/>
        </c:dLbls>
        <c:gapWidth val="50"/>
        <c:overlap val="100"/>
        <c:axId val="329938191"/>
        <c:axId val="329938607"/>
      </c:barChart>
      <c:catAx>
        <c:axId val="32993819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majorUnit val="20"/>
      </c:valAx>
      <c:spPr>
        <a:noFill/>
        <a:ln>
          <a:noFill/>
        </a:ln>
        <a:effectLst/>
      </c:spPr>
    </c:plotArea>
    <c:legend>
      <c:legendPos val="b"/>
      <c:layout>
        <c:manualLayout>
          <c:xMode val="edge"/>
          <c:yMode val="edge"/>
          <c:x val="0.29552386140411696"/>
          <c:y val="0.91551172488217969"/>
          <c:w val="0.40895194704435528"/>
          <c:h val="7.7648462882974265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userShapes r:id="rId4"/>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553475626867397"/>
          <c:y val="7.2410357963727232E-2"/>
          <c:w val="0.79834365043992139"/>
          <c:h val="0.56633132158075583"/>
        </c:manualLayout>
      </c:layout>
      <c:barChart>
        <c:barDir val="col"/>
        <c:grouping val="stacked"/>
        <c:varyColors val="0"/>
        <c:ser>
          <c:idx val="1"/>
          <c:order val="0"/>
          <c:tx>
            <c:strRef>
              <c:f>'3.1.1 G39'!$E$23</c:f>
              <c:strCache>
                <c:ptCount val="1"/>
                <c:pt idx="0">
                  <c:v>Menos de 30 años</c:v>
                </c:pt>
              </c:strCache>
            </c:strRef>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'3.1.1 G39'!$F$16:$K$16</c:f>
              <c:strCache>
                <c:ptCount val="6"/>
                <c:pt idx="0">
                  <c:v>2016</c:v>
                </c:pt>
                <c:pt idx="1">
                  <c:v>2017</c:v>
                </c:pt>
                <c:pt idx="2">
                  <c:v>2018</c:v>
                </c:pt>
                <c:pt idx="3">
                  <c:v>2019</c:v>
                </c:pt>
                <c:pt idx="4">
                  <c:v>Total</c:v>
                </c:pt>
                <c:pt idx="5">
                  <c:v>Demandantes</c:v>
                </c:pt>
              </c:strCache>
            </c:strRef>
          </c:cat>
          <c:val>
            <c:numRef>
              <c:f>'3.1.1 G39'!$F$23:$K$23</c:f>
              <c:numCache>
                <c:formatCode>#,##0.0</c:formatCode>
                <c:ptCount val="6"/>
                <c:pt idx="0">
                  <c:v>32.504916860361163</c:v>
                </c:pt>
                <c:pt idx="1">
                  <c:v>32.616872649113382</c:v>
                </c:pt>
                <c:pt idx="2">
                  <c:v>28.558156819026387</c:v>
                </c:pt>
                <c:pt idx="3">
                  <c:v>27.693856998992949</c:v>
                </c:pt>
                <c:pt idx="4">
                  <c:v>30.43720670910189</c:v>
                </c:pt>
                <c:pt idx="5">
                  <c:v>24.538291655013452</c:v>
                </c:pt>
              </c:numCache>
            </c:numRef>
          </c:val>
          <c:extLst>
            <c:ext xmlns:c16="http://schemas.microsoft.com/office/drawing/2014/chart" uri="{C3380CC4-5D6E-409C-BE32-E72D297353CC}">
              <c16:uniqueId val="{00000000-FDC0-3E41-99BB-6868DF6A5F66}"/>
            </c:ext>
          </c:extLst>
        </c:ser>
        <c:ser>
          <c:idx val="0"/>
          <c:order val="1"/>
          <c:tx>
            <c:strRef>
              <c:f>'3.1.1 G39'!$E$24</c:f>
              <c:strCache>
                <c:ptCount val="1"/>
                <c:pt idx="0">
                  <c:v>Entre 30 y 44 años</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'3.1.1 G39'!$F$16:$K$16</c:f>
              <c:strCache>
                <c:ptCount val="6"/>
                <c:pt idx="0">
                  <c:v>2016</c:v>
                </c:pt>
                <c:pt idx="1">
                  <c:v>2017</c:v>
                </c:pt>
                <c:pt idx="2">
                  <c:v>2018</c:v>
                </c:pt>
                <c:pt idx="3">
                  <c:v>2019</c:v>
                </c:pt>
                <c:pt idx="4">
                  <c:v>Total</c:v>
                </c:pt>
                <c:pt idx="5">
                  <c:v>Demandantes</c:v>
                </c:pt>
              </c:strCache>
            </c:strRef>
          </c:cat>
          <c:val>
            <c:numRef>
              <c:f>'3.1.1 G39'!$F$24:$K$24</c:f>
              <c:numCache>
                <c:formatCode>#,##0.0</c:formatCode>
                <c:ptCount val="6"/>
                <c:pt idx="0">
                  <c:v>12.247452172358305</c:v>
                </c:pt>
                <c:pt idx="1">
                  <c:v>32.509403546480385</c:v>
                </c:pt>
                <c:pt idx="2">
                  <c:v>27.18320327015979</c:v>
                </c:pt>
                <c:pt idx="3">
                  <c:v>25.458207452165155</c:v>
                </c:pt>
                <c:pt idx="4">
                  <c:v>24.285647911536497</c:v>
                </c:pt>
                <c:pt idx="5">
                  <c:v>32.21862860018534</c:v>
                </c:pt>
              </c:numCache>
            </c:numRef>
          </c:val>
          <c:extLst>
            <c:ext xmlns:c16="http://schemas.microsoft.com/office/drawing/2014/chart" uri="{C3380CC4-5D6E-409C-BE32-E72D297353CC}">
              <c16:uniqueId val="{00000001-FDC0-3E41-99BB-6868DF6A5F66}"/>
            </c:ext>
          </c:extLst>
        </c:ser>
        <c:ser>
          <c:idx val="2"/>
          <c:order val="2"/>
          <c:tx>
            <c:strRef>
              <c:f>'3.1.1 G39'!$E$25</c:f>
              <c:strCache>
                <c:ptCount val="1"/>
                <c:pt idx="0">
                  <c:v>Entre 45 y 54 años</c:v>
                </c:pt>
              </c:strCache>
            </c:strRef>
          </c:tx>
          <c:spPr>
            <a:solidFill>
              <a:srgbClr val="8C2633">
                <a:lumMod val="60000"/>
                <a:lumOff val="40000"/>
              </a:srgb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'3.1.1 G39'!$F$16:$K$16</c:f>
              <c:strCache>
                <c:ptCount val="6"/>
                <c:pt idx="0">
                  <c:v>2016</c:v>
                </c:pt>
                <c:pt idx="1">
                  <c:v>2017</c:v>
                </c:pt>
                <c:pt idx="2">
                  <c:v>2018</c:v>
                </c:pt>
                <c:pt idx="3">
                  <c:v>2019</c:v>
                </c:pt>
                <c:pt idx="4">
                  <c:v>Total</c:v>
                </c:pt>
                <c:pt idx="5">
                  <c:v>Demandantes</c:v>
                </c:pt>
              </c:strCache>
            </c:strRef>
          </c:cat>
          <c:val>
            <c:numRef>
              <c:f>'3.1.1 G39'!$F$25:$K$25</c:f>
              <c:numCache>
                <c:formatCode>#,##0.0</c:formatCode>
                <c:ptCount val="6"/>
                <c:pt idx="0">
                  <c:v>37.242982299302703</c:v>
                </c:pt>
                <c:pt idx="1">
                  <c:v>21.243059287121618</c:v>
                </c:pt>
                <c:pt idx="2">
                  <c:v>25.343738387216646</c:v>
                </c:pt>
                <c:pt idx="3">
                  <c:v>26.465256797583081</c:v>
                </c:pt>
                <c:pt idx="4">
                  <c:v>27.630906472146076</c:v>
                </c:pt>
                <c:pt idx="5">
                  <c:v>23.781146956735967</c:v>
                </c:pt>
              </c:numCache>
            </c:numRef>
          </c:val>
          <c:extLst>
            <c:ext xmlns:c16="http://schemas.microsoft.com/office/drawing/2014/chart" uri="{C3380CC4-5D6E-409C-BE32-E72D297353CC}">
              <c16:uniqueId val="{00000002-FDC0-3E41-99BB-6868DF6A5F66}"/>
            </c:ext>
          </c:extLst>
        </c:ser>
        <c:ser>
          <c:idx val="3"/>
          <c:order val="3"/>
          <c:tx>
            <c:strRef>
              <c:f>'3.1.1 G39'!$E$26</c:f>
              <c:strCache>
                <c:ptCount val="1"/>
                <c:pt idx="0">
                  <c:v>55 o más años</c:v>
                </c:pt>
              </c:strCache>
            </c:strRef>
          </c:tx>
          <c:spPr>
            <a:solidFill>
              <a:schemeClr val="accent4"/>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'3.1.1 G39'!$F$16:$K$16</c:f>
              <c:strCache>
                <c:ptCount val="6"/>
                <c:pt idx="0">
                  <c:v>2016</c:v>
                </c:pt>
                <c:pt idx="1">
                  <c:v>2017</c:v>
                </c:pt>
                <c:pt idx="2">
                  <c:v>2018</c:v>
                </c:pt>
                <c:pt idx="3">
                  <c:v>2019</c:v>
                </c:pt>
                <c:pt idx="4">
                  <c:v>Total</c:v>
                </c:pt>
                <c:pt idx="5">
                  <c:v>Demandantes</c:v>
                </c:pt>
              </c:strCache>
            </c:strRef>
          </c:cat>
          <c:val>
            <c:numRef>
              <c:f>'3.1.1 G39'!$F$26:$K$26</c:f>
              <c:numCache>
                <c:formatCode>#,##0.0</c:formatCode>
                <c:ptCount val="6"/>
                <c:pt idx="0">
                  <c:v>18.004648667977818</c:v>
                </c:pt>
                <c:pt idx="1">
                  <c:v>13.630664517284629</c:v>
                </c:pt>
                <c:pt idx="2">
                  <c:v>18.91490152359718</c:v>
                </c:pt>
                <c:pt idx="3">
                  <c:v>20.382678751258823</c:v>
                </c:pt>
                <c:pt idx="4">
                  <c:v>17.646238907215533</c:v>
                </c:pt>
                <c:pt idx="5">
                  <c:v>19.461932788065241</c:v>
                </c:pt>
              </c:numCache>
            </c:numRef>
          </c:val>
          <c:extLst>
            <c:ext xmlns:c16="http://schemas.microsoft.com/office/drawing/2014/chart" uri="{C3380CC4-5D6E-409C-BE32-E72D297353CC}">
              <c16:uniqueId val="{00000003-FDC0-3E41-99BB-6868DF6A5F66}"/>
            </c:ext>
          </c:extLst>
        </c:ser>
        <c:dLbls>
          <c:showLegendKey val="0"/>
          <c:showVal val="0"/>
          <c:showCatName val="0"/>
          <c:showSerName val="0"/>
          <c:showPercent val="0"/>
          <c:showBubbleSize val="0"/>
        </c:dLbls>
        <c:gapWidth val="50"/>
        <c:overlap val="100"/>
        <c:axId val="329938191"/>
        <c:axId val="329938607"/>
      </c:barChart>
      <c:catAx>
        <c:axId val="32993819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majorUnit val="20"/>
      </c:valAx>
      <c:spPr>
        <a:noFill/>
        <a:ln>
          <a:noFill/>
        </a:ln>
        <a:effectLst/>
      </c:spPr>
    </c:plotArea>
    <c:legend>
      <c:legendPos val="b"/>
      <c:layout>
        <c:manualLayout>
          <c:xMode val="edge"/>
          <c:yMode val="edge"/>
          <c:x val="1.3451053672042796E-2"/>
          <c:y val="0.82466085952943602"/>
          <c:w val="0.66446326284686108"/>
          <c:h val="0.15716898483197375"/>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userShapes r:id="rId4"/>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553475626867397"/>
          <c:y val="7.2410357963727232E-2"/>
          <c:w val="0.79834365043992139"/>
          <c:h val="0.60450362167872129"/>
        </c:manualLayout>
      </c:layout>
      <c:barChart>
        <c:barDir val="col"/>
        <c:grouping val="stacked"/>
        <c:varyColors val="0"/>
        <c:ser>
          <c:idx val="1"/>
          <c:order val="0"/>
          <c:tx>
            <c:strRef>
              <c:f>'3.1.1 G39'!$E$35</c:f>
              <c:strCache>
                <c:ptCount val="1"/>
                <c:pt idx="0">
                  <c:v>Bajo</c:v>
                </c:pt>
              </c:strCache>
            </c:strRef>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'3.1.1 G39'!$F$33:$K$33</c:f>
              <c:strCache>
                <c:ptCount val="6"/>
                <c:pt idx="0">
                  <c:v>2016</c:v>
                </c:pt>
                <c:pt idx="1">
                  <c:v>2017</c:v>
                </c:pt>
                <c:pt idx="2">
                  <c:v>2018</c:v>
                </c:pt>
                <c:pt idx="3">
                  <c:v>2019</c:v>
                </c:pt>
                <c:pt idx="4">
                  <c:v>Total</c:v>
                </c:pt>
                <c:pt idx="5">
                  <c:v>Demandantes</c:v>
                </c:pt>
              </c:strCache>
            </c:strRef>
          </c:cat>
          <c:val>
            <c:numRef>
              <c:f>'3.1.1 G39'!$F$39:$K$39</c:f>
              <c:numCache>
                <c:formatCode>#,##0.0</c:formatCode>
                <c:ptCount val="6"/>
                <c:pt idx="0">
                  <c:v>58.53745753620597</c:v>
                </c:pt>
                <c:pt idx="1">
                  <c:v>54.182339244133985</c:v>
                </c:pt>
                <c:pt idx="2">
                  <c:v>56.577480490523968</c:v>
                </c:pt>
                <c:pt idx="3">
                  <c:v>56.898288016112787</c:v>
                </c:pt>
                <c:pt idx="4">
                  <c:v>56.539515866747202</c:v>
                </c:pt>
                <c:pt idx="5">
                  <c:v>70.928747213092052</c:v>
                </c:pt>
              </c:numCache>
            </c:numRef>
          </c:val>
          <c:extLst>
            <c:ext xmlns:c16="http://schemas.microsoft.com/office/drawing/2014/chart" uri="{C3380CC4-5D6E-409C-BE32-E72D297353CC}">
              <c16:uniqueId val="{00000000-1910-DE45-AB25-26287D169EB6}"/>
            </c:ext>
          </c:extLst>
        </c:ser>
        <c:ser>
          <c:idx val="0"/>
          <c:order val="1"/>
          <c:tx>
            <c:strRef>
              <c:f>'3.1.1 G39'!$E$40</c:f>
              <c:strCache>
                <c:ptCount val="1"/>
                <c:pt idx="0">
                  <c:v>Medio</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'3.1.1 G39'!$F$33:$K$33</c:f>
              <c:strCache>
                <c:ptCount val="6"/>
                <c:pt idx="0">
                  <c:v>2016</c:v>
                </c:pt>
                <c:pt idx="1">
                  <c:v>2017</c:v>
                </c:pt>
                <c:pt idx="2">
                  <c:v>2018</c:v>
                </c:pt>
                <c:pt idx="3">
                  <c:v>2019</c:v>
                </c:pt>
                <c:pt idx="4">
                  <c:v>Total</c:v>
                </c:pt>
                <c:pt idx="5">
                  <c:v>Demandantes</c:v>
                </c:pt>
              </c:strCache>
            </c:strRef>
          </c:cat>
          <c:val>
            <c:numRef>
              <c:f>'3.1.1 G39'!$F$40:$K$40</c:f>
              <c:numCache>
                <c:formatCode>#,##0.0</c:formatCode>
                <c:ptCount val="6"/>
                <c:pt idx="0">
                  <c:v>19.220454139102451</c:v>
                </c:pt>
                <c:pt idx="1">
                  <c:v>22.60433458713953</c:v>
                </c:pt>
                <c:pt idx="2">
                  <c:v>19.806763285024154</c:v>
                </c:pt>
                <c:pt idx="3">
                  <c:v>19.516616314199396</c:v>
                </c:pt>
                <c:pt idx="4">
                  <c:v>20.313153370812621</c:v>
                </c:pt>
                <c:pt idx="5">
                  <c:v>13.130270795834829</c:v>
                </c:pt>
              </c:numCache>
            </c:numRef>
          </c:val>
          <c:extLst>
            <c:ext xmlns:c16="http://schemas.microsoft.com/office/drawing/2014/chart" uri="{C3380CC4-5D6E-409C-BE32-E72D297353CC}">
              <c16:uniqueId val="{00000001-1910-DE45-AB25-26287D169EB6}"/>
            </c:ext>
          </c:extLst>
        </c:ser>
        <c:ser>
          <c:idx val="2"/>
          <c:order val="2"/>
          <c:tx>
            <c:strRef>
              <c:f>'3.1.1 G39'!$E$41</c:f>
              <c:strCache>
                <c:ptCount val="1"/>
                <c:pt idx="0">
                  <c:v>Alto</c:v>
                </c:pt>
              </c:strCache>
            </c:strRef>
          </c:tx>
          <c:spPr>
            <a:solidFill>
              <a:srgbClr val="D4627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'3.1.1 G39'!$F$33:$K$33</c:f>
              <c:strCache>
                <c:ptCount val="6"/>
                <c:pt idx="0">
                  <c:v>2016</c:v>
                </c:pt>
                <c:pt idx="1">
                  <c:v>2017</c:v>
                </c:pt>
                <c:pt idx="2">
                  <c:v>2018</c:v>
                </c:pt>
                <c:pt idx="3">
                  <c:v>2019</c:v>
                </c:pt>
                <c:pt idx="4">
                  <c:v>Total</c:v>
                </c:pt>
                <c:pt idx="5">
                  <c:v>Demandantes</c:v>
                </c:pt>
              </c:strCache>
            </c:strRef>
          </c:cat>
          <c:val>
            <c:numRef>
              <c:f>'3.1.1 G39'!$F$41:$K$41</c:f>
              <c:numCache>
                <c:formatCode>#,##0.0</c:formatCode>
                <c:ptCount val="6"/>
                <c:pt idx="0">
                  <c:v>22.242088324691579</c:v>
                </c:pt>
                <c:pt idx="1">
                  <c:v>23.213326168726493</c:v>
                </c:pt>
                <c:pt idx="2">
                  <c:v>23.615756224451875</c:v>
                </c:pt>
                <c:pt idx="3">
                  <c:v>23.585095669687814</c:v>
                </c:pt>
                <c:pt idx="4">
                  <c:v>23.147330762440181</c:v>
                </c:pt>
                <c:pt idx="5">
                  <c:v>15.940981991073128</c:v>
                </c:pt>
              </c:numCache>
            </c:numRef>
          </c:val>
          <c:extLst>
            <c:ext xmlns:c16="http://schemas.microsoft.com/office/drawing/2014/chart" uri="{C3380CC4-5D6E-409C-BE32-E72D297353CC}">
              <c16:uniqueId val="{00000002-1910-DE45-AB25-26287D169EB6}"/>
            </c:ext>
          </c:extLst>
        </c:ser>
        <c:dLbls>
          <c:dLblPos val="ctr"/>
          <c:showLegendKey val="0"/>
          <c:showVal val="1"/>
          <c:showCatName val="0"/>
          <c:showSerName val="0"/>
          <c:showPercent val="0"/>
          <c:showBubbleSize val="0"/>
        </c:dLbls>
        <c:gapWidth val="50"/>
        <c:overlap val="100"/>
        <c:axId val="329938191"/>
        <c:axId val="329938607"/>
        <c:extLst>
          <c:ext xmlns:c15="http://schemas.microsoft.com/office/drawing/2012/chart" uri="{02D57815-91ED-43cb-92C2-25804820EDAC}">
            <c15:filteredBarSeries>
              <c15:ser>
                <c:idx val="3"/>
                <c:order val="3"/>
                <c:tx>
                  <c:v>#¡REF!</c:v>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'3.1.1 G39'!$F$33:$K$33</c15:sqref>
                        </c15:formulaRef>
                      </c:ext>
                    </c:extLst>
                    <c:strCache>
                      <c:ptCount val="6"/>
                      <c:pt idx="0">
                        <c:v>2016</c:v>
                      </c:pt>
                      <c:pt idx="1">
                        <c:v>2017</c:v>
                      </c:pt>
                      <c:pt idx="2">
                        <c:v>2018</c:v>
                      </c:pt>
                      <c:pt idx="3">
                        <c:v>2019</c:v>
                      </c:pt>
                      <c:pt idx="4">
                        <c:v>Total</c:v>
                      </c:pt>
                      <c:pt idx="5">
                        <c:v>Demandantes</c:v>
                      </c:pt>
                    </c:strCache>
                  </c:strRef>
                </c:cat>
                <c:val>
                  <c:numLit>
                    <c:formatCode>General</c:formatCode>
                    <c:ptCount val="5"/>
                  </c:numLit>
                </c:val>
                <c:extLst>
                  <c:ext xmlns:c16="http://schemas.microsoft.com/office/drawing/2014/chart" uri="{C3380CC4-5D6E-409C-BE32-E72D297353CC}">
                    <c16:uniqueId val="{00000003-1910-DE45-AB25-26287D169EB6}"/>
                  </c:ext>
                </c:extLst>
              </c15:ser>
            </c15:filteredBarSeries>
          </c:ext>
        </c:extLst>
      </c:barChart>
      <c:catAx>
        <c:axId val="32993819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majorUnit val="20"/>
      </c:valAx>
      <c:spPr>
        <a:noFill/>
        <a:ln>
          <a:noFill/>
        </a:ln>
        <a:effectLst/>
      </c:spPr>
    </c:plotArea>
    <c:legend>
      <c:legendPos val="b"/>
      <c:layout>
        <c:manualLayout>
          <c:xMode val="edge"/>
          <c:yMode val="edge"/>
          <c:x val="6.2156853034880111E-3"/>
          <c:y val="0.91551172488217969"/>
          <c:w val="0.94976014790604002"/>
          <c:h val="8.4488233708521585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userShapes r:id="rId4"/>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430416"/>
            </a:solidFill>
            <a:ln>
              <a:solidFill>
                <a:srgbClr val="430416"/>
              </a:solidFill>
            </a:ln>
            <a:effectLst/>
          </c:spPr>
          <c:invertIfNegative val="0"/>
          <c:dLbls>
            <c:numFmt formatCode="#,##0.0" sourceLinked="0"/>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'3.1.1 G39'!$E$49:$E$54</c:f>
              <c:strCache>
                <c:ptCount val="6"/>
                <c:pt idx="0">
                  <c:v>2016</c:v>
                </c:pt>
                <c:pt idx="1">
                  <c:v>2017</c:v>
                </c:pt>
                <c:pt idx="2">
                  <c:v>2018</c:v>
                </c:pt>
                <c:pt idx="3">
                  <c:v>2019</c:v>
                </c:pt>
                <c:pt idx="4">
                  <c:v>Total</c:v>
                </c:pt>
                <c:pt idx="5">
                  <c:v>Demandantes</c:v>
                </c:pt>
              </c:strCache>
            </c:strRef>
          </c:cat>
          <c:val>
            <c:numRef>
              <c:f>'3.1.1 G39'!$F$49:$F$54</c:f>
              <c:numCache>
                <c:formatCode>#,##0.0</c:formatCode>
                <c:ptCount val="6"/>
                <c:pt idx="0">
                  <c:v>9.9</c:v>
                </c:pt>
                <c:pt idx="1">
                  <c:v>14.9</c:v>
                </c:pt>
                <c:pt idx="2">
                  <c:v>16.600000000000001</c:v>
                </c:pt>
                <c:pt idx="3">
                  <c:v>10.7</c:v>
                </c:pt>
                <c:pt idx="4">
                  <c:v>13</c:v>
                </c:pt>
                <c:pt idx="5">
                  <c:v>27.6</c:v>
                </c:pt>
              </c:numCache>
            </c:numRef>
          </c:val>
          <c:extLst>
            <c:ext xmlns:c16="http://schemas.microsoft.com/office/drawing/2014/chart" uri="{C3380CC4-5D6E-409C-BE32-E72D297353CC}">
              <c16:uniqueId val="{00000000-2F8F-CE4A-8F44-A2222D1CB90C}"/>
            </c:ext>
          </c:extLst>
        </c:ser>
        <c:dLbls>
          <c:dLblPos val="ctr"/>
          <c:showLegendKey val="0"/>
          <c:showVal val="1"/>
          <c:showCatName val="0"/>
          <c:showSerName val="0"/>
          <c:showPercent val="0"/>
          <c:showBubbleSize val="0"/>
        </c:dLbls>
        <c:gapWidth val="73"/>
        <c:overlap val="-27"/>
        <c:axId val="1546654816"/>
        <c:axId val="1546650016"/>
      </c:barChart>
      <c:catAx>
        <c:axId val="1546654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546650016"/>
        <c:crosses val="autoZero"/>
        <c:auto val="1"/>
        <c:lblAlgn val="ctr"/>
        <c:lblOffset val="100"/>
        <c:noMultiLvlLbl val="0"/>
      </c:catAx>
      <c:valAx>
        <c:axId val="15466500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5466548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aseline="0">
          <a:latin typeface="Century Gothic" panose="020B0502020202020204" pitchFamily="34" charset="0"/>
        </a:defRPr>
      </a:pPr>
      <a:endParaRPr lang="es-E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'1.2.2.3 G7'!$E$5</c:f>
              <c:strCache>
                <c:ptCount val="1"/>
                <c:pt idx="0">
                  <c:v>España</c:v>
                </c:pt>
              </c:strCache>
            </c:strRef>
          </c:tx>
          <c:spPr>
            <a:solidFill>
              <a:srgbClr val="646363"/>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'1.2.2.3 G7'!$D$6:$D$12</c:f>
              <c:strCache>
                <c:ptCount val="7"/>
                <c:pt idx="0">
                  <c:v>Agricultura, ganadería, silvicutura, pesca </c:v>
                </c:pt>
                <c:pt idx="1">
                  <c:v>Industrias, suministros y maquinaria</c:v>
                </c:pt>
                <c:pt idx="2">
                  <c:v>Construcción</c:v>
                </c:pt>
                <c:pt idx="3">
                  <c:v>Comercio, hosterlería, transporte y comunicación</c:v>
                </c:pt>
                <c:pt idx="4">
                  <c:v>Act. financieras, seguros, act. inmobiliarias</c:v>
                </c:pt>
                <c:pt idx="5">
                  <c:v>Admin. pública, educación y sanidad</c:v>
                </c:pt>
                <c:pt idx="6">
                  <c:v>Otros servicios</c:v>
                </c:pt>
              </c:strCache>
            </c:strRef>
          </c:cat>
          <c:val>
            <c:numRef>
              <c:f>'1.2.2.3 G7'!$E$6:$E$12</c:f>
              <c:numCache>
                <c:formatCode>#,##0.0</c:formatCode>
                <c:ptCount val="7"/>
                <c:pt idx="0">
                  <c:v>43.790419999999997</c:v>
                </c:pt>
                <c:pt idx="1">
                  <c:v>13.080439999999999</c:v>
                </c:pt>
                <c:pt idx="2">
                  <c:v>25.282260000000001</c:v>
                </c:pt>
                <c:pt idx="3">
                  <c:v>17.21838</c:v>
                </c:pt>
                <c:pt idx="4">
                  <c:v>14.306479999999999</c:v>
                </c:pt>
                <c:pt idx="5">
                  <c:v>28.727219999999999</c:v>
                </c:pt>
                <c:pt idx="6">
                  <c:v>26.253549999999997</c:v>
                </c:pt>
              </c:numCache>
            </c:numRef>
          </c:val>
          <c:extLst>
            <c:ext xmlns:c16="http://schemas.microsoft.com/office/drawing/2014/chart" uri="{C3380CC4-5D6E-409C-BE32-E72D297353CC}">
              <c16:uniqueId val="{00000000-EAC2-4905-B4F2-3678BB2AEE78}"/>
            </c:ext>
          </c:extLst>
        </c:ser>
        <c:ser>
          <c:idx val="1"/>
          <c:order val="1"/>
          <c:tx>
            <c:strRef>
              <c:f>'1.2.2.3 G7'!$F$5</c:f>
              <c:strCache>
                <c:ptCount val="1"/>
                <c:pt idx="0">
                  <c:v>Extremadura</c:v>
                </c:pt>
              </c:strCache>
            </c:strRef>
          </c:tx>
          <c:spPr>
            <a:solidFill>
              <a:srgbClr val="83082A"/>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'1.2.2.3 G7'!$D$6:$D$12</c:f>
              <c:strCache>
                <c:ptCount val="7"/>
                <c:pt idx="0">
                  <c:v>Agricultura, ganadería, silvicutura, pesca </c:v>
                </c:pt>
                <c:pt idx="1">
                  <c:v>Industrias, suministros y maquinaria</c:v>
                </c:pt>
                <c:pt idx="2">
                  <c:v>Construcción</c:v>
                </c:pt>
                <c:pt idx="3">
                  <c:v>Comercio, hosterlería, transporte y comunicación</c:v>
                </c:pt>
                <c:pt idx="4">
                  <c:v>Act. financieras, seguros, act. inmobiliarias</c:v>
                </c:pt>
                <c:pt idx="5">
                  <c:v>Admin. pública, educación y sanidad</c:v>
                </c:pt>
                <c:pt idx="6">
                  <c:v>Otros servicios</c:v>
                </c:pt>
              </c:strCache>
            </c:strRef>
          </c:cat>
          <c:val>
            <c:numRef>
              <c:f>'1.2.2.3 G7'!$F$6:$F$12</c:f>
              <c:numCache>
                <c:formatCode>#,##0.0</c:formatCode>
                <c:ptCount val="7"/>
                <c:pt idx="0">
                  <c:v>52.151110000000003</c:v>
                </c:pt>
                <c:pt idx="1">
                  <c:v>20.640639999999998</c:v>
                </c:pt>
                <c:pt idx="2">
                  <c:v>32.63279</c:v>
                </c:pt>
                <c:pt idx="3">
                  <c:v>17.398900000000001</c:v>
                </c:pt>
                <c:pt idx="4">
                  <c:v>19.190080000000002</c:v>
                </c:pt>
                <c:pt idx="5">
                  <c:v>34.875990000000002</c:v>
                </c:pt>
                <c:pt idx="6">
                  <c:v>31.208350000000003</c:v>
                </c:pt>
              </c:numCache>
            </c:numRef>
          </c:val>
          <c:extLst>
            <c:ext xmlns:c16="http://schemas.microsoft.com/office/drawing/2014/chart" uri="{C3380CC4-5D6E-409C-BE32-E72D297353CC}">
              <c16:uniqueId val="{00000001-EAC2-4905-B4F2-3678BB2AEE78}"/>
            </c:ext>
          </c:extLst>
        </c:ser>
        <c:dLbls>
          <c:dLblPos val="outEnd"/>
          <c:showLegendKey val="0"/>
          <c:showVal val="1"/>
          <c:showCatName val="0"/>
          <c:showSerName val="0"/>
          <c:showPercent val="0"/>
          <c:showBubbleSize val="0"/>
        </c:dLbls>
        <c:gapWidth val="50"/>
        <c:axId val="95427344"/>
        <c:axId val="2108323616"/>
      </c:barChart>
      <c:catAx>
        <c:axId val="95427344"/>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108323616"/>
        <c:crosses val="autoZero"/>
        <c:auto val="1"/>
        <c:lblAlgn val="ctr"/>
        <c:lblOffset val="100"/>
        <c:noMultiLvlLbl val="0"/>
      </c:catAx>
      <c:valAx>
        <c:axId val="21083236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95427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53503438652446"/>
          <c:y val="0.19121439972328819"/>
          <c:w val="0.58252991640077645"/>
          <c:h val="0.54178396073899016"/>
        </c:manualLayout>
      </c:layout>
      <c:barChart>
        <c:barDir val="col"/>
        <c:grouping val="stacked"/>
        <c:varyColors val="0"/>
        <c:ser>
          <c:idx val="0"/>
          <c:order val="0"/>
          <c:tx>
            <c:strRef>
              <c:f>'3.1.1 G40'!$F$4</c:f>
              <c:strCache>
                <c:ptCount val="1"/>
                <c:pt idx="0">
                  <c:v>Obligaciones reconocidas</c:v>
                </c:pt>
              </c:strCache>
            </c:strRef>
          </c:tx>
          <c:spPr>
            <a:pattFill prst="wdUpDiag">
              <a:fgClr>
                <a:srgbClr val="9A0000"/>
              </a:fgClr>
              <a:bgClr>
                <a:sysClr val="window" lastClr="FFFFFF"/>
              </a:bgClr>
            </a:pattFill>
            <a:ln>
              <a:noFill/>
            </a:ln>
            <a:effectLst/>
          </c:spPr>
          <c:invertIfNegative val="0"/>
          <c:cat>
            <c:numRef>
              <c:f>'3.1.1 G40'!$D$5:$D$8</c:f>
              <c:numCache>
                <c:formatCode>General</c:formatCode>
                <c:ptCount val="4"/>
                <c:pt idx="0">
                  <c:v>2016</c:v>
                </c:pt>
                <c:pt idx="1">
                  <c:v>2017</c:v>
                </c:pt>
                <c:pt idx="2">
                  <c:v>2018</c:v>
                </c:pt>
                <c:pt idx="3">
                  <c:v>2019</c:v>
                </c:pt>
              </c:numCache>
            </c:numRef>
          </c:cat>
          <c:val>
            <c:numRef>
              <c:f>'3.1.1 G40'!$F$5:$F$8</c:f>
              <c:numCache>
                <c:formatCode>#,##0.0</c:formatCode>
                <c:ptCount val="4"/>
                <c:pt idx="0">
                  <c:v>34.632884789999999</c:v>
                </c:pt>
                <c:pt idx="1">
                  <c:v>33.511721010000002</c:v>
                </c:pt>
                <c:pt idx="2">
                  <c:v>34.223905619999996</c:v>
                </c:pt>
                <c:pt idx="3">
                  <c:v>34.430145570000001</c:v>
                </c:pt>
              </c:numCache>
            </c:numRef>
          </c:val>
          <c:extLst>
            <c:ext xmlns:c16="http://schemas.microsoft.com/office/drawing/2014/chart" uri="{C3380CC4-5D6E-409C-BE32-E72D297353CC}">
              <c16:uniqueId val="{00000000-D6A8-1149-8646-330BA6FAD405}"/>
            </c:ext>
          </c:extLst>
        </c:ser>
        <c:ser>
          <c:idx val="1"/>
          <c:order val="1"/>
          <c:tx>
            <c:strRef>
              <c:f>'3.1.1 G40'!$G$4</c:f>
              <c:strCache>
                <c:ptCount val="1"/>
                <c:pt idx="0">
                  <c:v>Crédito definitivo pendiente de ejecutar</c:v>
                </c:pt>
              </c:strCache>
            </c:strRef>
          </c:tx>
          <c:spPr>
            <a:solidFill>
              <a:schemeClr val="accent2"/>
            </a:solidFill>
            <a:ln>
              <a:noFill/>
            </a:ln>
            <a:effectLst/>
          </c:spPr>
          <c:invertIfNegative val="0"/>
          <c:cat>
            <c:numRef>
              <c:f>'3.1.1 G40'!$D$5:$D$8</c:f>
              <c:numCache>
                <c:formatCode>General</c:formatCode>
                <c:ptCount val="4"/>
                <c:pt idx="0">
                  <c:v>2016</c:v>
                </c:pt>
                <c:pt idx="1">
                  <c:v>2017</c:v>
                </c:pt>
                <c:pt idx="2">
                  <c:v>2018</c:v>
                </c:pt>
                <c:pt idx="3">
                  <c:v>2019</c:v>
                </c:pt>
              </c:numCache>
            </c:numRef>
          </c:cat>
          <c:val>
            <c:numRef>
              <c:f>'3.1.1 G40'!$G$5:$G$8</c:f>
              <c:numCache>
                <c:formatCode>#,##0.0</c:formatCode>
                <c:ptCount val="4"/>
                <c:pt idx="0">
                  <c:v>0.43111521000000153</c:v>
                </c:pt>
                <c:pt idx="1">
                  <c:v>1.5522789899999978</c:v>
                </c:pt>
                <c:pt idx="2">
                  <c:v>0.84009438000000358</c:v>
                </c:pt>
                <c:pt idx="3">
                  <c:v>0.63385442999999952</c:v>
                </c:pt>
              </c:numCache>
            </c:numRef>
          </c:val>
          <c:extLst>
            <c:ext xmlns:c16="http://schemas.microsoft.com/office/drawing/2014/chart" uri="{C3380CC4-5D6E-409C-BE32-E72D297353CC}">
              <c16:uniqueId val="{00000001-D6A8-1149-8646-330BA6FAD405}"/>
            </c:ext>
          </c:extLst>
        </c:ser>
        <c:dLbls>
          <c:showLegendKey val="0"/>
          <c:showVal val="0"/>
          <c:showCatName val="0"/>
          <c:showSerName val="0"/>
          <c:showPercent val="0"/>
          <c:showBubbleSize val="0"/>
        </c:dLbls>
        <c:gapWidth val="219"/>
        <c:overlap val="100"/>
        <c:axId val="317209823"/>
        <c:axId val="317206079"/>
      </c:barChart>
      <c:catAx>
        <c:axId val="31720982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17206079"/>
        <c:crosses val="autoZero"/>
        <c:auto val="1"/>
        <c:lblAlgn val="ctr"/>
        <c:lblOffset val="100"/>
        <c:noMultiLvlLbl val="0"/>
      </c:catAx>
      <c:valAx>
        <c:axId val="317206079"/>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latin typeface="Century Gothic" panose="020B0502020202020204" pitchFamily="34" charset="0"/>
                  </a:rPr>
                  <a:t>Millones de €</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E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17209823"/>
        <c:crosses val="autoZero"/>
        <c:crossBetween val="between"/>
        <c:majorUnit val="10"/>
      </c:valAx>
      <c:spPr>
        <a:noFill/>
        <a:ln>
          <a:noFill/>
        </a:ln>
        <a:effectLst/>
      </c:spPr>
    </c:plotArea>
    <c:legend>
      <c:legendPos val="r"/>
      <c:layout>
        <c:manualLayout>
          <c:xMode val="edge"/>
          <c:yMode val="edge"/>
          <c:x val="0.71085610045951264"/>
          <c:y val="0.35569861943484521"/>
          <c:w val="0.27709225015681377"/>
          <c:h val="0.38616339011461115"/>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941316297726933"/>
          <c:y val="5.1713551050951448E-2"/>
          <c:w val="0.84446524373132603"/>
          <c:h val="0.76197222222222227"/>
        </c:manualLayout>
      </c:layout>
      <c:barChart>
        <c:barDir val="col"/>
        <c:grouping val="clustered"/>
        <c:varyColors val="0"/>
        <c:ser>
          <c:idx val="1"/>
          <c:order val="0"/>
          <c:tx>
            <c:strRef>
              <c:f>'3.1.2 G41'!$E$7</c:f>
              <c:strCache>
                <c:ptCount val="1"/>
                <c:pt idx="0">
                  <c:v>Tratados</c:v>
                </c:pt>
              </c:strCache>
            </c:strRef>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'3.1.2 G41'!$D$8:$D$12</c:f>
              <c:strCache>
                <c:ptCount val="5"/>
                <c:pt idx="0">
                  <c:v>1m</c:v>
                </c:pt>
                <c:pt idx="1">
                  <c:v>3m</c:v>
                </c:pt>
                <c:pt idx="2">
                  <c:v>6m</c:v>
                </c:pt>
                <c:pt idx="3">
                  <c:v>12m</c:v>
                </c:pt>
                <c:pt idx="4">
                  <c:v>24m</c:v>
                </c:pt>
              </c:strCache>
            </c:strRef>
          </c:cat>
          <c:val>
            <c:numRef>
              <c:f>'3.1.2 G41'!$E$8:$E$12</c:f>
              <c:numCache>
                <c:formatCode>#,##0.0</c:formatCode>
                <c:ptCount val="5"/>
                <c:pt idx="0">
                  <c:v>16.7</c:v>
                </c:pt>
                <c:pt idx="1">
                  <c:v>17.3</c:v>
                </c:pt>
                <c:pt idx="2">
                  <c:v>21.9</c:v>
                </c:pt>
                <c:pt idx="3">
                  <c:v>29.9</c:v>
                </c:pt>
                <c:pt idx="4">
                  <c:v>39.200000000000003</c:v>
                </c:pt>
              </c:numCache>
            </c:numRef>
          </c:val>
          <c:extLst>
            <c:ext xmlns:c16="http://schemas.microsoft.com/office/drawing/2014/chart" uri="{C3380CC4-5D6E-409C-BE32-E72D297353CC}">
              <c16:uniqueId val="{00000000-D153-7448-9946-9383BA5FC512}"/>
            </c:ext>
          </c:extLst>
        </c:ser>
        <c:ser>
          <c:idx val="0"/>
          <c:order val="1"/>
          <c:tx>
            <c:strRef>
              <c:f>'3.1.2 G41'!$F$7</c:f>
              <c:strCache>
                <c:ptCount val="1"/>
                <c:pt idx="0">
                  <c:v>Controles</c:v>
                </c:pt>
              </c:strCache>
            </c:strRef>
          </c:tx>
          <c:spPr>
            <a:solidFill>
              <a:sysClr val="window" lastClr="FFFFFF">
                <a:lumMod val="85000"/>
              </a:sys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'3.1.2 G41'!$D$8:$D$12</c:f>
              <c:strCache>
                <c:ptCount val="5"/>
                <c:pt idx="0">
                  <c:v>1m</c:v>
                </c:pt>
                <c:pt idx="1">
                  <c:v>3m</c:v>
                </c:pt>
                <c:pt idx="2">
                  <c:v>6m</c:v>
                </c:pt>
                <c:pt idx="3">
                  <c:v>12m</c:v>
                </c:pt>
                <c:pt idx="4">
                  <c:v>24m</c:v>
                </c:pt>
              </c:strCache>
            </c:strRef>
          </c:cat>
          <c:val>
            <c:numRef>
              <c:f>'3.1.2 G41'!$F$8:$F$12</c:f>
              <c:numCache>
                <c:formatCode>#,##0.0</c:formatCode>
                <c:ptCount val="5"/>
                <c:pt idx="0">
                  <c:v>24.8</c:v>
                </c:pt>
                <c:pt idx="1">
                  <c:v>25.6</c:v>
                </c:pt>
                <c:pt idx="2">
                  <c:v>27.8</c:v>
                </c:pt>
                <c:pt idx="3">
                  <c:v>31.2</c:v>
                </c:pt>
                <c:pt idx="4">
                  <c:v>35.700000000000003</c:v>
                </c:pt>
              </c:numCache>
            </c:numRef>
          </c:val>
          <c:extLst>
            <c:ext xmlns:c16="http://schemas.microsoft.com/office/drawing/2014/chart" uri="{C3380CC4-5D6E-409C-BE32-E72D297353CC}">
              <c16:uniqueId val="{00000001-D153-7448-9946-9383BA5FC512}"/>
            </c:ext>
          </c:extLst>
        </c:ser>
        <c:dLbls>
          <c:showLegendKey val="0"/>
          <c:showVal val="0"/>
          <c:showCatName val="0"/>
          <c:showSerName val="0"/>
          <c:showPercent val="0"/>
          <c:showBubbleSize val="0"/>
        </c:dLbls>
        <c:gapWidth val="50"/>
        <c:axId val="329938191"/>
        <c:axId val="329938607"/>
      </c:barChart>
      <c:catAx>
        <c:axId val="32993819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max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valAx>
      <c:spPr>
        <a:noFill/>
        <a:ln>
          <a:noFill/>
        </a:ln>
        <a:effectLst/>
      </c:spPr>
    </c:plotArea>
    <c:legend>
      <c:legendPos val="b"/>
      <c:layout>
        <c:manualLayout>
          <c:xMode val="edge"/>
          <c:yMode val="edge"/>
          <c:x val="0.12903439153439156"/>
          <c:y val="0.9286699074074074"/>
          <c:w val="0.75872982804232803"/>
          <c:h val="5.7373611111111104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941316297726933"/>
          <c:y val="3.5163258535612571E-2"/>
          <c:w val="0.84446524373132603"/>
          <c:h val="0.84146543377733518"/>
        </c:manualLayout>
      </c:layout>
      <c:barChart>
        <c:barDir val="bar"/>
        <c:grouping val="clustered"/>
        <c:varyColors val="0"/>
        <c:ser>
          <c:idx val="1"/>
          <c:order val="0"/>
          <c:tx>
            <c:strRef>
              <c:f>'3.1.2 G41'!$F$28</c:f>
              <c:strCache>
                <c:ptCount val="1"/>
                <c:pt idx="0">
                  <c:v>Tratados</c:v>
                </c:pt>
              </c:strCache>
            </c:strRef>
          </c:tx>
          <c:spPr>
            <a:solidFill>
              <a:schemeClr val="accent2"/>
            </a:solidFill>
            <a:ln>
              <a:noFill/>
            </a:ln>
            <a:effectLst/>
          </c:spPr>
          <c:invertIfNegative val="0"/>
          <c:cat>
            <c:multiLvlStrRef>
              <c:f>'3.1.2 G41'!$D$29:$E$48</c:f>
              <c:multiLvlStrCache>
                <c:ptCount val="20"/>
                <c:lvl>
                  <c:pt idx="0">
                    <c:v>Total</c:v>
                  </c:pt>
                  <c:pt idx="1">
                    <c:v>Hombre</c:v>
                  </c:pt>
                  <c:pt idx="2">
                    <c:v>Mujer</c:v>
                  </c:pt>
                  <c:pt idx="3">
                    <c:v>Menos de 30 años</c:v>
                  </c:pt>
                  <c:pt idx="4">
                    <c:v>De 30 a 50 años</c:v>
                  </c:pt>
                  <c:pt idx="5">
                    <c:v>50 o más años</c:v>
                  </c:pt>
                  <c:pt idx="6">
                    <c:v>Bajo</c:v>
                  </c:pt>
                  <c:pt idx="7">
                    <c:v>Medio</c:v>
                  </c:pt>
                  <c:pt idx="8">
                    <c:v>Alto</c:v>
                  </c:pt>
                  <c:pt idx="9">
                    <c:v>Sí</c:v>
                  </c:pt>
                  <c:pt idx="10">
                    <c:v>No</c:v>
                  </c:pt>
                  <c:pt idx="11">
                    <c:v>Ninguna</c:v>
                  </c:pt>
                  <c:pt idx="12">
                    <c:v>Menos de 1 año</c:v>
                  </c:pt>
                  <c:pt idx="13">
                    <c:v>De 1 a 3 años</c:v>
                  </c:pt>
                  <c:pt idx="14">
                    <c:v>De 3 a 6 años</c:v>
                  </c:pt>
                  <c:pt idx="15">
                    <c:v>Más de 6 años</c:v>
                  </c:pt>
                  <c:pt idx="16">
                    <c:v>No</c:v>
                  </c:pt>
                  <c:pt idx="17">
                    <c:v>Sí</c:v>
                  </c:pt>
                  <c:pt idx="18">
                    <c:v>No</c:v>
                  </c:pt>
                  <c:pt idx="19">
                    <c:v>Sí</c:v>
                  </c:pt>
                </c:lvl>
                <c:lvl>
                  <c:pt idx="0">
                    <c:v>Sexo</c:v>
                  </c:pt>
                  <c:pt idx="3">
                    <c:v>Edad</c:v>
                  </c:pt>
                  <c:pt idx="6">
                    <c:v>Nivel educativo</c:v>
                  </c:pt>
                  <c:pt idx="9">
                    <c:v>Receptor/a de prestaciones</c:v>
                  </c:pt>
                  <c:pt idx="11">
                    <c:v>Experiencia previa</c:v>
                  </c:pt>
                  <c:pt idx="16">
                    <c:v>Formación SEXPE 3 años</c:v>
                  </c:pt>
                  <c:pt idx="18">
                    <c:v>Contrato subv. SEXPE 3 años</c:v>
                  </c:pt>
                </c:lvl>
              </c:multiLvlStrCache>
            </c:multiLvlStrRef>
          </c:cat>
          <c:val>
            <c:numRef>
              <c:f>'3.1.2 G41'!$F$29:$F$48</c:f>
              <c:numCache>
                <c:formatCode>#,##0.0</c:formatCode>
                <c:ptCount val="20"/>
                <c:pt idx="0">
                  <c:v>29.9</c:v>
                </c:pt>
                <c:pt idx="1">
                  <c:v>36.299163818359375</c:v>
                </c:pt>
                <c:pt idx="2">
                  <c:v>32.778472900390625</c:v>
                </c:pt>
                <c:pt idx="3">
                  <c:v>33.6</c:v>
                </c:pt>
                <c:pt idx="4">
                  <c:v>33</c:v>
                </c:pt>
                <c:pt idx="5">
                  <c:v>20.3</c:v>
                </c:pt>
                <c:pt idx="6">
                  <c:v>25.5</c:v>
                </c:pt>
                <c:pt idx="7">
                  <c:v>32.299999999999997</c:v>
                </c:pt>
                <c:pt idx="8">
                  <c:v>39.9</c:v>
                </c:pt>
                <c:pt idx="9">
                  <c:v>36</c:v>
                </c:pt>
                <c:pt idx="10">
                  <c:v>27.6</c:v>
                </c:pt>
                <c:pt idx="11">
                  <c:v>27.6</c:v>
                </c:pt>
                <c:pt idx="12">
                  <c:v>33.200000000000003</c:v>
                </c:pt>
                <c:pt idx="13">
                  <c:v>1.9</c:v>
                </c:pt>
                <c:pt idx="14">
                  <c:v>31.3</c:v>
                </c:pt>
                <c:pt idx="15">
                  <c:v>30.6</c:v>
                </c:pt>
                <c:pt idx="16">
                  <c:v>28.6</c:v>
                </c:pt>
                <c:pt idx="17">
                  <c:v>41.4</c:v>
                </c:pt>
                <c:pt idx="18">
                  <c:v>29.6</c:v>
                </c:pt>
                <c:pt idx="19">
                  <c:v>33</c:v>
                </c:pt>
              </c:numCache>
            </c:numRef>
          </c:val>
          <c:extLst>
            <c:ext xmlns:c16="http://schemas.microsoft.com/office/drawing/2014/chart" uri="{C3380CC4-5D6E-409C-BE32-E72D297353CC}">
              <c16:uniqueId val="{00000000-8EC9-D543-8914-43A2307487C7}"/>
            </c:ext>
          </c:extLst>
        </c:ser>
        <c:ser>
          <c:idx val="0"/>
          <c:order val="1"/>
          <c:tx>
            <c:strRef>
              <c:f>'3.1.2 G41'!$G$28</c:f>
              <c:strCache>
                <c:ptCount val="1"/>
                <c:pt idx="0">
                  <c:v>Controles</c:v>
                </c:pt>
              </c:strCache>
            </c:strRef>
          </c:tx>
          <c:spPr>
            <a:solidFill>
              <a:sysClr val="window" lastClr="FFFFFF">
                <a:lumMod val="85000"/>
              </a:sysClr>
            </a:solidFill>
            <a:ln>
              <a:noFill/>
            </a:ln>
            <a:effectLst/>
          </c:spPr>
          <c:invertIfNegative val="0"/>
          <c:cat>
            <c:multiLvlStrRef>
              <c:f>'3.1.2 G41'!$D$29:$E$48</c:f>
              <c:multiLvlStrCache>
                <c:ptCount val="20"/>
                <c:lvl>
                  <c:pt idx="0">
                    <c:v>Total</c:v>
                  </c:pt>
                  <c:pt idx="1">
                    <c:v>Hombre</c:v>
                  </c:pt>
                  <c:pt idx="2">
                    <c:v>Mujer</c:v>
                  </c:pt>
                  <c:pt idx="3">
                    <c:v>Menos de 30 años</c:v>
                  </c:pt>
                  <c:pt idx="4">
                    <c:v>De 30 a 50 años</c:v>
                  </c:pt>
                  <c:pt idx="5">
                    <c:v>50 o más años</c:v>
                  </c:pt>
                  <c:pt idx="6">
                    <c:v>Bajo</c:v>
                  </c:pt>
                  <c:pt idx="7">
                    <c:v>Medio</c:v>
                  </c:pt>
                  <c:pt idx="8">
                    <c:v>Alto</c:v>
                  </c:pt>
                  <c:pt idx="9">
                    <c:v>Sí</c:v>
                  </c:pt>
                  <c:pt idx="10">
                    <c:v>No</c:v>
                  </c:pt>
                  <c:pt idx="11">
                    <c:v>Ninguna</c:v>
                  </c:pt>
                  <c:pt idx="12">
                    <c:v>Menos de 1 año</c:v>
                  </c:pt>
                  <c:pt idx="13">
                    <c:v>De 1 a 3 años</c:v>
                  </c:pt>
                  <c:pt idx="14">
                    <c:v>De 3 a 6 años</c:v>
                  </c:pt>
                  <c:pt idx="15">
                    <c:v>Más de 6 años</c:v>
                  </c:pt>
                  <c:pt idx="16">
                    <c:v>No</c:v>
                  </c:pt>
                  <c:pt idx="17">
                    <c:v>Sí</c:v>
                  </c:pt>
                  <c:pt idx="18">
                    <c:v>No</c:v>
                  </c:pt>
                  <c:pt idx="19">
                    <c:v>Sí</c:v>
                  </c:pt>
                </c:lvl>
                <c:lvl>
                  <c:pt idx="0">
                    <c:v>Sexo</c:v>
                  </c:pt>
                  <c:pt idx="3">
                    <c:v>Edad</c:v>
                  </c:pt>
                  <c:pt idx="6">
                    <c:v>Nivel educativo</c:v>
                  </c:pt>
                  <c:pt idx="9">
                    <c:v>Receptor/a de prestaciones</c:v>
                  </c:pt>
                  <c:pt idx="11">
                    <c:v>Experiencia previa</c:v>
                  </c:pt>
                  <c:pt idx="16">
                    <c:v>Formación SEXPE 3 años</c:v>
                  </c:pt>
                  <c:pt idx="18">
                    <c:v>Contrato subv. SEXPE 3 años</c:v>
                  </c:pt>
                </c:lvl>
              </c:multiLvlStrCache>
            </c:multiLvlStrRef>
          </c:cat>
          <c:val>
            <c:numRef>
              <c:f>'3.1.2 G41'!$G$29:$G$48</c:f>
              <c:numCache>
                <c:formatCode>#,##0.0</c:formatCode>
                <c:ptCount val="20"/>
                <c:pt idx="0">
                  <c:v>31.2</c:v>
                </c:pt>
                <c:pt idx="1">
                  <c:v>37.607944488525391</c:v>
                </c:pt>
                <c:pt idx="2">
                  <c:v>33.385562896728516</c:v>
                </c:pt>
                <c:pt idx="3">
                  <c:v>41.276271820068359</c:v>
                </c:pt>
                <c:pt idx="4">
                  <c:v>36.9</c:v>
                </c:pt>
                <c:pt idx="5">
                  <c:v>34.700000000000003</c:v>
                </c:pt>
                <c:pt idx="6">
                  <c:v>25.3</c:v>
                </c:pt>
                <c:pt idx="7">
                  <c:v>34.5</c:v>
                </c:pt>
                <c:pt idx="8">
                  <c:v>44.7</c:v>
                </c:pt>
                <c:pt idx="9">
                  <c:v>35.4</c:v>
                </c:pt>
                <c:pt idx="10">
                  <c:v>29.7</c:v>
                </c:pt>
                <c:pt idx="11">
                  <c:v>30.6</c:v>
                </c:pt>
                <c:pt idx="12">
                  <c:v>33.1</c:v>
                </c:pt>
                <c:pt idx="13">
                  <c:v>33.6</c:v>
                </c:pt>
                <c:pt idx="14">
                  <c:v>30.8</c:v>
                </c:pt>
                <c:pt idx="15">
                  <c:v>27.6</c:v>
                </c:pt>
                <c:pt idx="16">
                  <c:v>30.3</c:v>
                </c:pt>
                <c:pt idx="17">
                  <c:v>42.6</c:v>
                </c:pt>
                <c:pt idx="18">
                  <c:v>31.3</c:v>
                </c:pt>
                <c:pt idx="19">
                  <c:v>30</c:v>
                </c:pt>
              </c:numCache>
            </c:numRef>
          </c:val>
          <c:extLst>
            <c:ext xmlns:c16="http://schemas.microsoft.com/office/drawing/2014/chart" uri="{C3380CC4-5D6E-409C-BE32-E72D297353CC}">
              <c16:uniqueId val="{00000001-8EC9-D543-8914-43A2307487C7}"/>
            </c:ext>
          </c:extLst>
        </c:ser>
        <c:dLbls>
          <c:showLegendKey val="0"/>
          <c:showVal val="0"/>
          <c:showCatName val="0"/>
          <c:showSerName val="0"/>
          <c:showPercent val="0"/>
          <c:showBubbleSize val="0"/>
        </c:dLbls>
        <c:gapWidth val="50"/>
        <c:axId val="329938191"/>
        <c:axId val="329938607"/>
      </c:barChart>
      <c:catAx>
        <c:axId val="329938191"/>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max val="5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valAx>
      <c:spPr>
        <a:noFill/>
        <a:ln w="25400">
          <a:noFill/>
        </a:ln>
        <a:effectLst/>
      </c:spPr>
    </c:plotArea>
    <c:legend>
      <c:legendPos val="b"/>
      <c:layout>
        <c:manualLayout>
          <c:xMode val="edge"/>
          <c:yMode val="edge"/>
          <c:x val="0.10383597883597884"/>
          <c:y val="0.9286699074074074"/>
          <c:w val="0.73405853174603164"/>
          <c:h val="5.8559317527435067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latin typeface="Century Gothic" panose="020B0502020202020204" pitchFamily="34" charset="0"/>
        </a:defRPr>
      </a:pPr>
      <a:endParaRPr lang="es-E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6927285389844491"/>
          <c:y val="2.5852957240969443E-3"/>
          <c:w val="0.84446524373132603"/>
          <c:h val="0.83697409278725554"/>
        </c:manualLayout>
      </c:layout>
      <c:barChart>
        <c:barDir val="bar"/>
        <c:grouping val="clustered"/>
        <c:varyColors val="0"/>
        <c:ser>
          <c:idx val="1"/>
          <c:order val="0"/>
          <c:tx>
            <c:strRef>
              <c:f>'3.1.2 G41'!$F$63</c:f>
              <c:strCache>
                <c:ptCount val="1"/>
                <c:pt idx="0">
                  <c:v>Tratados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'3.1.2 G41'!$D$64:$E$69</c:f>
              <c:multiLvlStrCache>
                <c:ptCount val="6"/>
                <c:lvl>
                  <c:pt idx="0">
                    <c:v>Cont. Indefinido</c:v>
                  </c:pt>
                  <c:pt idx="1">
                    <c:v>Jorn. Completa</c:v>
                  </c:pt>
                  <c:pt idx="2">
                    <c:v>Cont. Indefinido</c:v>
                  </c:pt>
                  <c:pt idx="3">
                    <c:v>Jorn. Completa</c:v>
                  </c:pt>
                  <c:pt idx="4">
                    <c:v>Cont. Indefinido</c:v>
                  </c:pt>
                  <c:pt idx="5">
                    <c:v>Jorn. Completa</c:v>
                  </c:pt>
                </c:lvl>
                <c:lvl>
                  <c:pt idx="0">
                    <c:v>6m</c:v>
                  </c:pt>
                  <c:pt idx="2">
                    <c:v>12m</c:v>
                  </c:pt>
                  <c:pt idx="4">
                    <c:v>24m</c:v>
                  </c:pt>
                </c:lvl>
              </c:multiLvlStrCache>
            </c:multiLvlStrRef>
          </c:cat>
          <c:val>
            <c:numRef>
              <c:f>'3.1.2 G41'!$F$64:$F$69</c:f>
              <c:numCache>
                <c:formatCode>#,##0.0</c:formatCode>
                <c:ptCount val="6"/>
                <c:pt idx="0">
                  <c:v>7.4</c:v>
                </c:pt>
                <c:pt idx="1">
                  <c:v>60.7</c:v>
                </c:pt>
                <c:pt idx="2">
                  <c:v>10.1</c:v>
                </c:pt>
                <c:pt idx="3">
                  <c:v>59.5</c:v>
                </c:pt>
                <c:pt idx="4">
                  <c:v>14.3</c:v>
                </c:pt>
                <c:pt idx="5">
                  <c:v>59.5</c:v>
                </c:pt>
              </c:numCache>
            </c:numRef>
          </c:val>
          <c:extLst>
            <c:ext xmlns:c16="http://schemas.microsoft.com/office/drawing/2014/chart" uri="{C3380CC4-5D6E-409C-BE32-E72D297353CC}">
              <c16:uniqueId val="{00000000-2B75-B248-85EB-FA30553836D0}"/>
            </c:ext>
          </c:extLst>
        </c:ser>
        <c:ser>
          <c:idx val="0"/>
          <c:order val="1"/>
          <c:tx>
            <c:strRef>
              <c:f>'3.1.2 G41'!$G$63</c:f>
              <c:strCache>
                <c:ptCount val="1"/>
                <c:pt idx="0">
                  <c:v>Controles</c:v>
                </c:pt>
              </c:strCache>
            </c:strRef>
          </c:tx>
          <c:spPr>
            <a:solidFill>
              <a:sysClr val="window" lastClr="FFFFFF">
                <a:lumMod val="85000"/>
              </a:sys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'3.1.2 G41'!$D$64:$E$69</c:f>
              <c:multiLvlStrCache>
                <c:ptCount val="6"/>
                <c:lvl>
                  <c:pt idx="0">
                    <c:v>Cont. Indefinido</c:v>
                  </c:pt>
                  <c:pt idx="1">
                    <c:v>Jorn. Completa</c:v>
                  </c:pt>
                  <c:pt idx="2">
                    <c:v>Cont. Indefinido</c:v>
                  </c:pt>
                  <c:pt idx="3">
                    <c:v>Jorn. Completa</c:v>
                  </c:pt>
                  <c:pt idx="4">
                    <c:v>Cont. Indefinido</c:v>
                  </c:pt>
                  <c:pt idx="5">
                    <c:v>Jorn. Completa</c:v>
                  </c:pt>
                </c:lvl>
                <c:lvl>
                  <c:pt idx="0">
                    <c:v>6m</c:v>
                  </c:pt>
                  <c:pt idx="2">
                    <c:v>12m</c:v>
                  </c:pt>
                  <c:pt idx="4">
                    <c:v>24m</c:v>
                  </c:pt>
                </c:lvl>
              </c:multiLvlStrCache>
            </c:multiLvlStrRef>
          </c:cat>
          <c:val>
            <c:numRef>
              <c:f>'3.1.2 G41'!$G$64:$G$69</c:f>
              <c:numCache>
                <c:formatCode>#,##0.0</c:formatCode>
                <c:ptCount val="6"/>
                <c:pt idx="0">
                  <c:v>12.6</c:v>
                </c:pt>
                <c:pt idx="1">
                  <c:v>65.400000000000006</c:v>
                </c:pt>
                <c:pt idx="2">
                  <c:v>16.7</c:v>
                </c:pt>
                <c:pt idx="3">
                  <c:v>63.6</c:v>
                </c:pt>
                <c:pt idx="4">
                  <c:v>23.4</c:v>
                </c:pt>
                <c:pt idx="5">
                  <c:v>64.599999999999994</c:v>
                </c:pt>
              </c:numCache>
            </c:numRef>
          </c:val>
          <c:extLst>
            <c:ext xmlns:c16="http://schemas.microsoft.com/office/drawing/2014/chart" uri="{C3380CC4-5D6E-409C-BE32-E72D297353CC}">
              <c16:uniqueId val="{00000001-2B75-B248-85EB-FA30553836D0}"/>
            </c:ext>
          </c:extLst>
        </c:ser>
        <c:dLbls>
          <c:showLegendKey val="0"/>
          <c:showVal val="0"/>
          <c:showCatName val="0"/>
          <c:showSerName val="0"/>
          <c:showPercent val="0"/>
          <c:showBubbleSize val="0"/>
        </c:dLbls>
        <c:gapWidth val="50"/>
        <c:axId val="329938191"/>
        <c:axId val="329938607"/>
      </c:barChart>
      <c:catAx>
        <c:axId val="329938191"/>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max val="9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valAx>
      <c:spPr>
        <a:noFill/>
        <a:ln w="25400">
          <a:noFill/>
        </a:ln>
        <a:effectLst/>
      </c:spPr>
    </c:plotArea>
    <c:legend>
      <c:legendPos val="b"/>
      <c:layout>
        <c:manualLayout>
          <c:xMode val="edge"/>
          <c:yMode val="edge"/>
          <c:x val="7.8637566137566173E-2"/>
          <c:y val="0.9286699074074074"/>
          <c:w val="0.81805324074074071"/>
          <c:h val="6.1469640547214925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8021515960375834E-2"/>
          <c:y val="5.1713551050951448E-2"/>
          <c:w val="0.87585684698983357"/>
          <c:h val="0.82536530557883703"/>
        </c:manualLayout>
      </c:layout>
      <c:lineChart>
        <c:grouping val="standard"/>
        <c:varyColors val="0"/>
        <c:ser>
          <c:idx val="1"/>
          <c:order val="0"/>
          <c:tx>
            <c:strRef>
              <c:f>'3.1.3 G42'!$F$3</c:f>
              <c:strCache>
                <c:ptCount val="1"/>
              </c:strCache>
            </c:strRef>
          </c:tx>
          <c:spPr>
            <a:ln w="25400" cap="rnd">
              <a:noFill/>
              <a:round/>
            </a:ln>
            <a:effectLst/>
          </c:spPr>
          <c:marker>
            <c:symbol val="square"/>
            <c:size val="3"/>
            <c:spPr>
              <a:solidFill>
                <a:schemeClr val="accent2"/>
              </a:solidFill>
              <a:ln w="9525">
                <a:noFill/>
              </a:ln>
              <a:effectLst/>
            </c:spPr>
          </c:marker>
          <c:errBars>
            <c:errDir val="y"/>
            <c:errBarType val="both"/>
            <c:errValType val="cust"/>
            <c:noEndCap val="0"/>
            <c:plus>
              <c:numRef>
                <c:f>'3.1.3 G42'!$H$5:$H$65</c:f>
                <c:numCache>
                  <c:formatCode>General</c:formatCode>
                  <c:ptCount val="61"/>
                  <c:pt idx="0">
                    <c:v>0</c:v>
                  </c:pt>
                  <c:pt idx="1">
                    <c:v>0.39200000000000002</c:v>
                  </c:pt>
                  <c:pt idx="2">
                    <c:v>0.58799999999999997</c:v>
                  </c:pt>
                  <c:pt idx="3">
                    <c:v>0.58799999999999997</c:v>
                  </c:pt>
                  <c:pt idx="4">
                    <c:v>0.78400000000000003</c:v>
                  </c:pt>
                  <c:pt idx="5">
                    <c:v>0.78400000000000003</c:v>
                  </c:pt>
                  <c:pt idx="6">
                    <c:v>0.78400000000000003</c:v>
                  </c:pt>
                  <c:pt idx="7">
                    <c:v>0.78400000000000003</c:v>
                  </c:pt>
                  <c:pt idx="8">
                    <c:v>0.78400000000000003</c:v>
                  </c:pt>
                  <c:pt idx="9">
                    <c:v>0.78400000000000003</c:v>
                  </c:pt>
                  <c:pt idx="10">
                    <c:v>0.78400000000000003</c:v>
                  </c:pt>
                  <c:pt idx="11">
                    <c:v>0.78400000000000003</c:v>
                  </c:pt>
                  <c:pt idx="12">
                    <c:v>0.78400000000000003</c:v>
                  </c:pt>
                  <c:pt idx="13">
                    <c:v>0.98</c:v>
                  </c:pt>
                  <c:pt idx="14">
                    <c:v>0.98</c:v>
                  </c:pt>
                  <c:pt idx="15">
                    <c:v>0.78400000000000003</c:v>
                  </c:pt>
                  <c:pt idx="16">
                    <c:v>0.98</c:v>
                  </c:pt>
                  <c:pt idx="17">
                    <c:v>0.98</c:v>
                  </c:pt>
                  <c:pt idx="18">
                    <c:v>0.98</c:v>
                  </c:pt>
                  <c:pt idx="19">
                    <c:v>0.98</c:v>
                  </c:pt>
                  <c:pt idx="20">
                    <c:v>0.98</c:v>
                  </c:pt>
                  <c:pt idx="21">
                    <c:v>0.98</c:v>
                  </c:pt>
                  <c:pt idx="22">
                    <c:v>0.98</c:v>
                  </c:pt>
                  <c:pt idx="23">
                    <c:v>0.78400000000000003</c:v>
                  </c:pt>
                  <c:pt idx="25">
                    <c:v>1.1759999999999999</c:v>
                  </c:pt>
                  <c:pt idx="26">
                    <c:v>1.1759999999999999</c:v>
                  </c:pt>
                  <c:pt idx="27">
                    <c:v>1.1759999999999999</c:v>
                  </c:pt>
                  <c:pt idx="28">
                    <c:v>1.1759999999999999</c:v>
                  </c:pt>
                  <c:pt idx="29">
                    <c:v>1.1759999999999999</c:v>
                  </c:pt>
                  <c:pt idx="30">
                    <c:v>1.1759999999999999</c:v>
                  </c:pt>
                  <c:pt idx="31">
                    <c:v>1.1759999999999999</c:v>
                  </c:pt>
                  <c:pt idx="32">
                    <c:v>1.1759999999999999</c:v>
                  </c:pt>
                  <c:pt idx="33">
                    <c:v>1.1759999999999999</c:v>
                  </c:pt>
                  <c:pt idx="34">
                    <c:v>1.1759999999999999</c:v>
                  </c:pt>
                  <c:pt idx="35">
                    <c:v>1.1759999999999999</c:v>
                  </c:pt>
                  <c:pt idx="36">
                    <c:v>1.1759999999999999</c:v>
                  </c:pt>
                  <c:pt idx="37">
                    <c:v>1.1759999999999999</c:v>
                  </c:pt>
                  <c:pt idx="38">
                    <c:v>1.1759999999999999</c:v>
                  </c:pt>
                  <c:pt idx="39">
                    <c:v>1.1759999999999999</c:v>
                  </c:pt>
                  <c:pt idx="40">
                    <c:v>1.1759999999999999</c:v>
                  </c:pt>
                  <c:pt idx="41">
                    <c:v>1.1759999999999999</c:v>
                  </c:pt>
                  <c:pt idx="42">
                    <c:v>1.1759999999999999</c:v>
                  </c:pt>
                  <c:pt idx="43">
                    <c:v>1.3719999999999999</c:v>
                  </c:pt>
                  <c:pt idx="44">
                    <c:v>1.3719999999999999</c:v>
                  </c:pt>
                  <c:pt idx="45">
                    <c:v>1.3719999999999999</c:v>
                  </c:pt>
                  <c:pt idx="46">
                    <c:v>1.3719999999999999</c:v>
                  </c:pt>
                  <c:pt idx="47">
                    <c:v>1.3719999999999999</c:v>
                  </c:pt>
                  <c:pt idx="48">
                    <c:v>1.3719999999999999</c:v>
                  </c:pt>
                </c:numCache>
              </c:numRef>
            </c:plus>
            <c:minus>
              <c:numRef>
                <c:f>'3.1.3 G42'!$H$5:$H$65</c:f>
                <c:numCache>
                  <c:formatCode>General</c:formatCode>
                  <c:ptCount val="61"/>
                  <c:pt idx="0">
                    <c:v>0</c:v>
                  </c:pt>
                  <c:pt idx="1">
                    <c:v>0.39200000000000002</c:v>
                  </c:pt>
                  <c:pt idx="2">
                    <c:v>0.58799999999999997</c:v>
                  </c:pt>
                  <c:pt idx="3">
                    <c:v>0.58799999999999997</c:v>
                  </c:pt>
                  <c:pt idx="4">
                    <c:v>0.78400000000000003</c:v>
                  </c:pt>
                  <c:pt idx="5">
                    <c:v>0.78400000000000003</c:v>
                  </c:pt>
                  <c:pt idx="6">
                    <c:v>0.78400000000000003</c:v>
                  </c:pt>
                  <c:pt idx="7">
                    <c:v>0.78400000000000003</c:v>
                  </c:pt>
                  <c:pt idx="8">
                    <c:v>0.78400000000000003</c:v>
                  </c:pt>
                  <c:pt idx="9">
                    <c:v>0.78400000000000003</c:v>
                  </c:pt>
                  <c:pt idx="10">
                    <c:v>0.78400000000000003</c:v>
                  </c:pt>
                  <c:pt idx="11">
                    <c:v>0.78400000000000003</c:v>
                  </c:pt>
                  <c:pt idx="12">
                    <c:v>0.78400000000000003</c:v>
                  </c:pt>
                  <c:pt idx="13">
                    <c:v>0.98</c:v>
                  </c:pt>
                  <c:pt idx="14">
                    <c:v>0.98</c:v>
                  </c:pt>
                  <c:pt idx="15">
                    <c:v>0.78400000000000003</c:v>
                  </c:pt>
                  <c:pt idx="16">
                    <c:v>0.98</c:v>
                  </c:pt>
                  <c:pt idx="17">
                    <c:v>0.98</c:v>
                  </c:pt>
                  <c:pt idx="18">
                    <c:v>0.98</c:v>
                  </c:pt>
                  <c:pt idx="19">
                    <c:v>0.98</c:v>
                  </c:pt>
                  <c:pt idx="20">
                    <c:v>0.98</c:v>
                  </c:pt>
                  <c:pt idx="21">
                    <c:v>0.98</c:v>
                  </c:pt>
                  <c:pt idx="22">
                    <c:v>0.98</c:v>
                  </c:pt>
                  <c:pt idx="23">
                    <c:v>0.78400000000000003</c:v>
                  </c:pt>
                  <c:pt idx="25">
                    <c:v>1.1759999999999999</c:v>
                  </c:pt>
                  <c:pt idx="26">
                    <c:v>1.1759999999999999</c:v>
                  </c:pt>
                  <c:pt idx="27">
                    <c:v>1.1759999999999999</c:v>
                  </c:pt>
                  <c:pt idx="28">
                    <c:v>1.1759999999999999</c:v>
                  </c:pt>
                  <c:pt idx="29">
                    <c:v>1.1759999999999999</c:v>
                  </c:pt>
                  <c:pt idx="30">
                    <c:v>1.1759999999999999</c:v>
                  </c:pt>
                  <c:pt idx="31">
                    <c:v>1.1759999999999999</c:v>
                  </c:pt>
                  <c:pt idx="32">
                    <c:v>1.1759999999999999</c:v>
                  </c:pt>
                  <c:pt idx="33">
                    <c:v>1.1759999999999999</c:v>
                  </c:pt>
                  <c:pt idx="34">
                    <c:v>1.1759999999999999</c:v>
                  </c:pt>
                  <c:pt idx="35">
                    <c:v>1.1759999999999999</c:v>
                  </c:pt>
                  <c:pt idx="36">
                    <c:v>1.1759999999999999</c:v>
                  </c:pt>
                  <c:pt idx="37">
                    <c:v>1.1759999999999999</c:v>
                  </c:pt>
                  <c:pt idx="38">
                    <c:v>1.1759999999999999</c:v>
                  </c:pt>
                  <c:pt idx="39">
                    <c:v>1.1759999999999999</c:v>
                  </c:pt>
                  <c:pt idx="40">
                    <c:v>1.1759999999999999</c:v>
                  </c:pt>
                  <c:pt idx="41">
                    <c:v>1.1759999999999999</c:v>
                  </c:pt>
                  <c:pt idx="42">
                    <c:v>1.1759999999999999</c:v>
                  </c:pt>
                  <c:pt idx="43">
                    <c:v>1.3719999999999999</c:v>
                  </c:pt>
                  <c:pt idx="44">
                    <c:v>1.3719999999999999</c:v>
                  </c:pt>
                  <c:pt idx="45">
                    <c:v>1.3719999999999999</c:v>
                  </c:pt>
                  <c:pt idx="46">
                    <c:v>1.3719999999999999</c:v>
                  </c:pt>
                  <c:pt idx="47">
                    <c:v>1.3719999999999999</c:v>
                  </c:pt>
                  <c:pt idx="48">
                    <c:v>1.3719999999999999</c:v>
                  </c:pt>
                </c:numCache>
              </c:numRef>
            </c:minus>
            <c:spPr>
              <a:noFill/>
              <a:ln w="9525" cap="flat" cmpd="sng" algn="ctr">
                <a:solidFill>
                  <a:srgbClr val="430416"/>
                </a:solidFill>
                <a:round/>
              </a:ln>
              <a:effectLst/>
            </c:spPr>
          </c:errBars>
          <c:cat>
            <c:multiLvlStrRef>
              <c:f>'3.1.3 G42'!$D$5:$E$53</c:f>
              <c:multiLvlStrCache>
                <c:ptCount val="49"/>
                <c:lvl>
                  <c:pt idx="0">
                    <c:v>-24</c:v>
                  </c:pt>
                  <c:pt idx="1">
                    <c:v>-23</c:v>
                  </c:pt>
                  <c:pt idx="2">
                    <c:v>-22</c:v>
                  </c:pt>
                  <c:pt idx="3">
                    <c:v>-21</c:v>
                  </c:pt>
                  <c:pt idx="4">
                    <c:v>-20</c:v>
                  </c:pt>
                  <c:pt idx="5">
                    <c:v>-19</c:v>
                  </c:pt>
                  <c:pt idx="6">
                    <c:v>-18</c:v>
                  </c:pt>
                  <c:pt idx="7">
                    <c:v>-17</c:v>
                  </c:pt>
                  <c:pt idx="8">
                    <c:v>-16</c:v>
                  </c:pt>
                  <c:pt idx="9">
                    <c:v>-15</c:v>
                  </c:pt>
                  <c:pt idx="10">
                    <c:v>-14</c:v>
                  </c:pt>
                  <c:pt idx="11">
                    <c:v>-13</c:v>
                  </c:pt>
                  <c:pt idx="12">
                    <c:v>-12</c:v>
                  </c:pt>
                  <c:pt idx="13">
                    <c:v>-11</c:v>
                  </c:pt>
                  <c:pt idx="14">
                    <c:v>-10</c:v>
                  </c:pt>
                  <c:pt idx="15">
                    <c:v>-9</c:v>
                  </c:pt>
                  <c:pt idx="16">
                    <c:v>-8</c:v>
                  </c:pt>
                  <c:pt idx="17">
                    <c:v>-7</c:v>
                  </c:pt>
                  <c:pt idx="18">
                    <c:v>-6</c:v>
                  </c:pt>
                  <c:pt idx="19">
                    <c:v>-5</c:v>
                  </c:pt>
                  <c:pt idx="20">
                    <c:v>-4</c:v>
                  </c:pt>
                  <c:pt idx="21">
                    <c:v>-3</c:v>
                  </c:pt>
                  <c:pt idx="22">
                    <c:v>-2</c:v>
                  </c:pt>
                  <c:pt idx="23">
                    <c:v>-1</c:v>
                  </c:pt>
                  <c:pt idx="25">
                    <c:v>1</c:v>
                  </c:pt>
                  <c:pt idx="26">
                    <c:v>2</c:v>
                  </c:pt>
                  <c:pt idx="27">
                    <c:v>3</c:v>
                  </c:pt>
                  <c:pt idx="28">
                    <c:v>4</c:v>
                  </c:pt>
                  <c:pt idx="29">
                    <c:v>5</c:v>
                  </c:pt>
                  <c:pt idx="30">
                    <c:v>6</c:v>
                  </c:pt>
                  <c:pt idx="31">
                    <c:v>7</c:v>
                  </c:pt>
                  <c:pt idx="32">
                    <c:v>8</c:v>
                  </c:pt>
                  <c:pt idx="33">
                    <c:v>9</c:v>
                  </c:pt>
                  <c:pt idx="34">
                    <c:v>10</c:v>
                  </c:pt>
                  <c:pt idx="35">
                    <c:v>11</c:v>
                  </c:pt>
                  <c:pt idx="36">
                    <c:v>12</c:v>
                  </c:pt>
                  <c:pt idx="37">
                    <c:v>13</c:v>
                  </c:pt>
                  <c:pt idx="38">
                    <c:v>14</c:v>
                  </c:pt>
                  <c:pt idx="39">
                    <c:v>15</c:v>
                  </c:pt>
                  <c:pt idx="40">
                    <c:v>16</c:v>
                  </c:pt>
                  <c:pt idx="41">
                    <c:v>17</c:v>
                  </c:pt>
                  <c:pt idx="42">
                    <c:v>18</c:v>
                  </c:pt>
                  <c:pt idx="43">
                    <c:v>19</c:v>
                  </c:pt>
                  <c:pt idx="44">
                    <c:v>20</c:v>
                  </c:pt>
                  <c:pt idx="45">
                    <c:v>21</c:v>
                  </c:pt>
                  <c:pt idx="46">
                    <c:v>22</c:v>
                  </c:pt>
                  <c:pt idx="47">
                    <c:v>23</c:v>
                  </c:pt>
                  <c:pt idx="48">
                    <c:v>24</c:v>
                  </c:pt>
                </c:lvl>
                <c:lvl>
                  <c:pt idx="0">
                    <c:v>Antes del tratamiento</c:v>
                  </c:pt>
                  <c:pt idx="24">
                    <c:v>Después del tratamiento</c:v>
                  </c:pt>
                </c:lvl>
              </c:multiLvlStrCache>
            </c:multiLvlStrRef>
          </c:cat>
          <c:val>
            <c:numRef>
              <c:f>'3.1.3 G42'!$F$5:$F$53</c:f>
              <c:numCache>
                <c:formatCode>#,##0.0</c:formatCode>
                <c:ptCount val="49"/>
                <c:pt idx="0">
                  <c:v>0</c:v>
                </c:pt>
                <c:pt idx="1">
                  <c:v>-0.1</c:v>
                </c:pt>
                <c:pt idx="2">
                  <c:v>-0.3</c:v>
                </c:pt>
                <c:pt idx="3">
                  <c:v>-0.4</c:v>
                </c:pt>
                <c:pt idx="4">
                  <c:v>-0.3</c:v>
                </c:pt>
                <c:pt idx="5">
                  <c:v>-0.3</c:v>
                </c:pt>
                <c:pt idx="6">
                  <c:v>-0.3</c:v>
                </c:pt>
                <c:pt idx="7">
                  <c:v>-0.4</c:v>
                </c:pt>
                <c:pt idx="8">
                  <c:v>-0.4</c:v>
                </c:pt>
                <c:pt idx="9">
                  <c:v>-0.1</c:v>
                </c:pt>
                <c:pt idx="10">
                  <c:v>-0.6</c:v>
                </c:pt>
                <c:pt idx="11">
                  <c:v>-0.5</c:v>
                </c:pt>
                <c:pt idx="12">
                  <c:v>-0.8</c:v>
                </c:pt>
                <c:pt idx="13">
                  <c:v>-0.9</c:v>
                </c:pt>
                <c:pt idx="14">
                  <c:v>-0.8</c:v>
                </c:pt>
                <c:pt idx="15">
                  <c:v>-0.8</c:v>
                </c:pt>
                <c:pt idx="16">
                  <c:v>-0.8</c:v>
                </c:pt>
                <c:pt idx="17">
                  <c:v>-0.6</c:v>
                </c:pt>
                <c:pt idx="18">
                  <c:v>-1</c:v>
                </c:pt>
                <c:pt idx="19">
                  <c:v>-0.6</c:v>
                </c:pt>
                <c:pt idx="20">
                  <c:v>-0.8</c:v>
                </c:pt>
                <c:pt idx="21">
                  <c:v>-0.4</c:v>
                </c:pt>
                <c:pt idx="22">
                  <c:v>-0.7</c:v>
                </c:pt>
                <c:pt idx="23">
                  <c:v>-1.5</c:v>
                </c:pt>
                <c:pt idx="25">
                  <c:v>-9</c:v>
                </c:pt>
                <c:pt idx="26">
                  <c:v>-9.6999999999999993</c:v>
                </c:pt>
                <c:pt idx="27">
                  <c:v>-9.1999999999999993</c:v>
                </c:pt>
                <c:pt idx="28">
                  <c:v>-8.8000000000000007</c:v>
                </c:pt>
                <c:pt idx="29">
                  <c:v>-7.6</c:v>
                </c:pt>
                <c:pt idx="30">
                  <c:v>-6.8</c:v>
                </c:pt>
                <c:pt idx="31">
                  <c:v>-6</c:v>
                </c:pt>
                <c:pt idx="32">
                  <c:v>-4.4000000000000004</c:v>
                </c:pt>
                <c:pt idx="33">
                  <c:v>-3.9</c:v>
                </c:pt>
                <c:pt idx="34">
                  <c:v>-3.9</c:v>
                </c:pt>
                <c:pt idx="35">
                  <c:v>-3.4</c:v>
                </c:pt>
                <c:pt idx="36">
                  <c:v>-2.2999999999999998</c:v>
                </c:pt>
                <c:pt idx="37">
                  <c:v>-1.5</c:v>
                </c:pt>
                <c:pt idx="38">
                  <c:v>-1.1000000000000001</c:v>
                </c:pt>
                <c:pt idx="39">
                  <c:v>-1</c:v>
                </c:pt>
                <c:pt idx="40">
                  <c:v>-0.8</c:v>
                </c:pt>
                <c:pt idx="41">
                  <c:v>-0.4</c:v>
                </c:pt>
                <c:pt idx="42">
                  <c:v>-0.2</c:v>
                </c:pt>
                <c:pt idx="43">
                  <c:v>0.9</c:v>
                </c:pt>
                <c:pt idx="44">
                  <c:v>1.8</c:v>
                </c:pt>
                <c:pt idx="45">
                  <c:v>2.7</c:v>
                </c:pt>
                <c:pt idx="46">
                  <c:v>2.4</c:v>
                </c:pt>
                <c:pt idx="47">
                  <c:v>2.4</c:v>
                </c:pt>
                <c:pt idx="48">
                  <c:v>2.6</c:v>
                </c:pt>
              </c:numCache>
            </c:numRef>
          </c:val>
          <c:smooth val="0"/>
          <c:extLst>
            <c:ext xmlns:c16="http://schemas.microsoft.com/office/drawing/2014/chart" uri="{C3380CC4-5D6E-409C-BE32-E72D297353CC}">
              <c16:uniqueId val="{00000000-E260-B24E-8405-93016DB344A1}"/>
            </c:ext>
          </c:extLst>
        </c:ser>
        <c:dLbls>
          <c:showLegendKey val="0"/>
          <c:showVal val="0"/>
          <c:showCatName val="0"/>
          <c:showSerName val="0"/>
          <c:showPercent val="0"/>
          <c:showBubbleSize val="0"/>
        </c:dLbls>
        <c:marker val="1"/>
        <c:smooth val="0"/>
        <c:axId val="329938191"/>
        <c:axId val="329938607"/>
      </c:lineChart>
      <c:catAx>
        <c:axId val="329938191"/>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tickLblSkip val="2"/>
        <c:noMultiLvlLbl val="0"/>
      </c:catAx>
      <c:valAx>
        <c:axId val="329938607"/>
        <c:scaling>
          <c:orientation val="minMax"/>
          <c:max val="2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3422789055363929E-2"/>
          <c:y val="5.1713551050951448E-2"/>
          <c:w val="0.89045565159302531"/>
          <c:h val="0.87648524750544543"/>
        </c:manualLayout>
      </c:layout>
      <c:barChart>
        <c:barDir val="col"/>
        <c:grouping val="clustered"/>
        <c:varyColors val="0"/>
        <c:ser>
          <c:idx val="1"/>
          <c:order val="0"/>
          <c:tx>
            <c:strRef>
              <c:f>'3.1.3 G43'!$E$6</c:f>
              <c:strCache>
                <c:ptCount val="1"/>
                <c:pt idx="0">
                  <c:v>Tratados</c:v>
                </c:pt>
              </c:strCache>
            </c:strRef>
          </c:tx>
          <c:spPr>
            <a:solidFill>
              <a:srgbClr val="430416"/>
            </a:solidFill>
            <a:ln>
              <a:solidFill>
                <a:srgbClr val="83082A"/>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'3.1.3 G43'!$D$7:$D$7</c:f>
              <c:strCache>
                <c:ptCount val="1"/>
                <c:pt idx="0">
                  <c:v>Empleo</c:v>
                </c:pt>
              </c:strCache>
            </c:strRef>
          </c:cat>
          <c:val>
            <c:numRef>
              <c:f>'3.1.3 G43'!$E$7</c:f>
              <c:numCache>
                <c:formatCode>#,##0.0</c:formatCode>
                <c:ptCount val="1"/>
                <c:pt idx="0">
                  <c:v>27.200000000000003</c:v>
                </c:pt>
              </c:numCache>
            </c:numRef>
          </c:val>
          <c:extLst>
            <c:ext xmlns:c16="http://schemas.microsoft.com/office/drawing/2014/chart" uri="{C3380CC4-5D6E-409C-BE32-E72D297353CC}">
              <c16:uniqueId val="{00000000-296F-1F4B-B3BC-3F5D357C65E9}"/>
            </c:ext>
          </c:extLst>
        </c:ser>
        <c:ser>
          <c:idx val="0"/>
          <c:order val="1"/>
          <c:tx>
            <c:strRef>
              <c:f>'3.1.3 G43'!$F$6</c:f>
              <c:strCache>
                <c:ptCount val="1"/>
                <c:pt idx="0">
                  <c:v>Controles</c:v>
                </c:pt>
              </c:strCache>
            </c:strRef>
          </c:tx>
          <c:spPr>
            <a:solidFill>
              <a:srgbClr val="D9D9D9"/>
            </a:solidFill>
            <a:ln>
              <a:solidFill>
                <a:srgbClr val="E7E6E6">
                  <a:lumMod val="90000"/>
                </a:srgb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tx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'3.1.3 G43'!$D$7:$D$7</c:f>
              <c:strCache>
                <c:ptCount val="1"/>
                <c:pt idx="0">
                  <c:v>Empleo</c:v>
                </c:pt>
              </c:strCache>
            </c:strRef>
          </c:cat>
          <c:val>
            <c:numRef>
              <c:f>'3.1.3 G43'!$F$7</c:f>
              <c:numCache>
                <c:formatCode>#,##0.0</c:formatCode>
                <c:ptCount val="1"/>
                <c:pt idx="0">
                  <c:v>29.5</c:v>
                </c:pt>
              </c:numCache>
            </c:numRef>
          </c:val>
          <c:extLst>
            <c:ext xmlns:c16="http://schemas.microsoft.com/office/drawing/2014/chart" uri="{C3380CC4-5D6E-409C-BE32-E72D297353CC}">
              <c16:uniqueId val="{00000001-296F-1F4B-B3BC-3F5D357C65E9}"/>
            </c:ext>
          </c:extLst>
        </c:ser>
        <c:dLbls>
          <c:showLegendKey val="0"/>
          <c:showVal val="0"/>
          <c:showCatName val="0"/>
          <c:showSerName val="0"/>
          <c:showPercent val="0"/>
          <c:showBubbleSize val="0"/>
        </c:dLbls>
        <c:gapWidth val="100"/>
        <c:axId val="329938191"/>
        <c:axId val="329938607"/>
      </c:barChart>
      <c:catAx>
        <c:axId val="329938191"/>
        <c:scaling>
          <c:orientation val="minMax"/>
        </c:scaling>
        <c:delete val="1"/>
        <c:axPos val="b"/>
        <c:numFmt formatCode="General" sourceLinked="1"/>
        <c:majorTickMark val="none"/>
        <c:minorTickMark val="none"/>
        <c:tickLblPos val="nextTo"/>
        <c:crossAx val="329938607"/>
        <c:crosses val="autoZero"/>
        <c:auto val="1"/>
        <c:lblAlgn val="ctr"/>
        <c:lblOffset val="100"/>
        <c:noMultiLvlLbl val="0"/>
      </c:catAx>
      <c:valAx>
        <c:axId val="329938607"/>
        <c:scaling>
          <c:orientation val="minMax"/>
          <c:min val="21"/>
        </c:scaling>
        <c:delete val="1"/>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crossAx val="3299381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3422789055363929E-2"/>
          <c:y val="5.1713551050951448E-2"/>
          <c:w val="0.89045565159302531"/>
          <c:h val="0.87648524750544543"/>
        </c:manualLayout>
      </c:layout>
      <c:barChart>
        <c:barDir val="col"/>
        <c:grouping val="clustered"/>
        <c:varyColors val="0"/>
        <c:ser>
          <c:idx val="1"/>
          <c:order val="0"/>
          <c:tx>
            <c:strRef>
              <c:f>'3.1.3 G43'!$E$6</c:f>
              <c:strCache>
                <c:ptCount val="1"/>
                <c:pt idx="0">
                  <c:v>Tratados</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'3.1.3 G43'!$D$8:$D$8</c:f>
              <c:strCache>
                <c:ptCount val="1"/>
                <c:pt idx="0">
                  <c:v>Días de empleo al mes</c:v>
                </c:pt>
              </c:strCache>
            </c:strRef>
          </c:cat>
          <c:val>
            <c:numRef>
              <c:f>'3.1.3 G43'!$E$8</c:f>
              <c:numCache>
                <c:formatCode>#,##0.0</c:formatCode>
                <c:ptCount val="1"/>
                <c:pt idx="0">
                  <c:v>8.2690000000000001</c:v>
                </c:pt>
              </c:numCache>
            </c:numRef>
          </c:val>
          <c:extLst>
            <c:ext xmlns:c16="http://schemas.microsoft.com/office/drawing/2014/chart" uri="{C3380CC4-5D6E-409C-BE32-E72D297353CC}">
              <c16:uniqueId val="{00000000-61CD-4A46-AADB-872417B5DC24}"/>
            </c:ext>
          </c:extLst>
        </c:ser>
        <c:ser>
          <c:idx val="0"/>
          <c:order val="1"/>
          <c:tx>
            <c:strRef>
              <c:f>'3.1.3 G43'!$F$6</c:f>
              <c:strCache>
                <c:ptCount val="1"/>
                <c:pt idx="0">
                  <c:v>Controles</c:v>
                </c:pt>
              </c:strCache>
            </c:strRef>
          </c:tx>
          <c:spPr>
            <a:solidFill>
              <a:srgbClr val="D9D9D9"/>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ysClr val="windowText" lastClr="000000"/>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'3.1.3 G43'!$D$8:$D$8</c:f>
              <c:strCache>
                <c:ptCount val="1"/>
                <c:pt idx="0">
                  <c:v>Días de empleo al mes</c:v>
                </c:pt>
              </c:strCache>
            </c:strRef>
          </c:cat>
          <c:val>
            <c:numRef>
              <c:f>'3.1.3 G43'!$F$8</c:f>
              <c:numCache>
                <c:formatCode>#,##0.0</c:formatCode>
                <c:ptCount val="1"/>
                <c:pt idx="0">
                  <c:v>8.9770000000000003</c:v>
                </c:pt>
              </c:numCache>
            </c:numRef>
          </c:val>
          <c:extLst>
            <c:ext xmlns:c16="http://schemas.microsoft.com/office/drawing/2014/chart" uri="{C3380CC4-5D6E-409C-BE32-E72D297353CC}">
              <c16:uniqueId val="{00000001-61CD-4A46-AADB-872417B5DC24}"/>
            </c:ext>
          </c:extLst>
        </c:ser>
        <c:dLbls>
          <c:showLegendKey val="0"/>
          <c:showVal val="0"/>
          <c:showCatName val="0"/>
          <c:showSerName val="0"/>
          <c:showPercent val="0"/>
          <c:showBubbleSize val="0"/>
        </c:dLbls>
        <c:gapWidth val="100"/>
        <c:axId val="329938191"/>
        <c:axId val="329938607"/>
      </c:barChart>
      <c:catAx>
        <c:axId val="329938191"/>
        <c:scaling>
          <c:orientation val="minMax"/>
        </c:scaling>
        <c:delete val="1"/>
        <c:axPos val="b"/>
        <c:numFmt formatCode="General" sourceLinked="1"/>
        <c:majorTickMark val="none"/>
        <c:minorTickMark val="none"/>
        <c:tickLblPos val="nextTo"/>
        <c:crossAx val="329938607"/>
        <c:crosses val="autoZero"/>
        <c:auto val="1"/>
        <c:lblAlgn val="ctr"/>
        <c:lblOffset val="100"/>
        <c:noMultiLvlLbl val="0"/>
      </c:catAx>
      <c:valAx>
        <c:axId val="329938607"/>
        <c:scaling>
          <c:orientation val="minMax"/>
          <c:min val="6"/>
        </c:scaling>
        <c:delete val="1"/>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crossAx val="3299381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3422789055363929E-2"/>
          <c:y val="5.1713551050951448E-2"/>
          <c:w val="0.89045565159302531"/>
          <c:h val="0.87648524750544543"/>
        </c:manualLayout>
      </c:layout>
      <c:barChart>
        <c:barDir val="col"/>
        <c:grouping val="clustered"/>
        <c:varyColors val="0"/>
        <c:ser>
          <c:idx val="1"/>
          <c:order val="0"/>
          <c:tx>
            <c:strRef>
              <c:f>'3.1.3 G43'!$E$6</c:f>
              <c:strCache>
                <c:ptCount val="1"/>
                <c:pt idx="0">
                  <c:v>Tratados</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'3.1.3 G43'!$D$9:$D$9</c:f>
              <c:strCache>
                <c:ptCount val="1"/>
                <c:pt idx="0">
                  <c:v>Autónomo</c:v>
                </c:pt>
              </c:strCache>
            </c:strRef>
          </c:cat>
          <c:val>
            <c:numRef>
              <c:f>'3.1.3 G43'!$E$9</c:f>
              <c:numCache>
                <c:formatCode>#,##0.0</c:formatCode>
                <c:ptCount val="1"/>
                <c:pt idx="0">
                  <c:v>4.8</c:v>
                </c:pt>
              </c:numCache>
            </c:numRef>
          </c:val>
          <c:extLst>
            <c:ext xmlns:c16="http://schemas.microsoft.com/office/drawing/2014/chart" uri="{C3380CC4-5D6E-409C-BE32-E72D297353CC}">
              <c16:uniqueId val="{00000000-8A45-D342-8DF0-430564AB310E}"/>
            </c:ext>
          </c:extLst>
        </c:ser>
        <c:ser>
          <c:idx val="0"/>
          <c:order val="1"/>
          <c:tx>
            <c:strRef>
              <c:f>'3.1.3 G43'!$F$6</c:f>
              <c:strCache>
                <c:ptCount val="1"/>
                <c:pt idx="0">
                  <c:v>Controles</c:v>
                </c:pt>
              </c:strCache>
            </c:strRef>
          </c:tx>
          <c:spPr>
            <a:solidFill>
              <a:srgbClr val="D9D9D9"/>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ysClr val="windowText" lastClr="000000"/>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'3.1.3 G43'!$D$9:$D$9</c:f>
              <c:strCache>
                <c:ptCount val="1"/>
                <c:pt idx="0">
                  <c:v>Autónomo</c:v>
                </c:pt>
              </c:strCache>
            </c:strRef>
          </c:cat>
          <c:val>
            <c:numRef>
              <c:f>'3.1.3 G43'!$F$9</c:f>
              <c:numCache>
                <c:formatCode>#,##0.0</c:formatCode>
                <c:ptCount val="1"/>
                <c:pt idx="0">
                  <c:v>7.7</c:v>
                </c:pt>
              </c:numCache>
            </c:numRef>
          </c:val>
          <c:extLst>
            <c:ext xmlns:c16="http://schemas.microsoft.com/office/drawing/2014/chart" uri="{C3380CC4-5D6E-409C-BE32-E72D297353CC}">
              <c16:uniqueId val="{00000001-8A45-D342-8DF0-430564AB310E}"/>
            </c:ext>
          </c:extLst>
        </c:ser>
        <c:dLbls>
          <c:showLegendKey val="0"/>
          <c:showVal val="0"/>
          <c:showCatName val="0"/>
          <c:showSerName val="0"/>
          <c:showPercent val="0"/>
          <c:showBubbleSize val="0"/>
        </c:dLbls>
        <c:gapWidth val="100"/>
        <c:axId val="329938191"/>
        <c:axId val="329938607"/>
      </c:barChart>
      <c:catAx>
        <c:axId val="329938191"/>
        <c:scaling>
          <c:orientation val="minMax"/>
        </c:scaling>
        <c:delete val="1"/>
        <c:axPos val="b"/>
        <c:numFmt formatCode="General" sourceLinked="1"/>
        <c:majorTickMark val="none"/>
        <c:minorTickMark val="none"/>
        <c:tickLblPos val="nextTo"/>
        <c:crossAx val="329938607"/>
        <c:crosses val="autoZero"/>
        <c:auto val="1"/>
        <c:lblAlgn val="ctr"/>
        <c:lblOffset val="100"/>
        <c:noMultiLvlLbl val="0"/>
      </c:catAx>
      <c:valAx>
        <c:axId val="329938607"/>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crossAx val="3299381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3422789055363929E-2"/>
          <c:y val="5.1713551050951448E-2"/>
          <c:w val="0.89045565159302531"/>
          <c:h val="0.87648524750544543"/>
        </c:manualLayout>
      </c:layout>
      <c:barChart>
        <c:barDir val="col"/>
        <c:grouping val="clustered"/>
        <c:varyColors val="0"/>
        <c:ser>
          <c:idx val="1"/>
          <c:order val="0"/>
          <c:tx>
            <c:strRef>
              <c:f>'3.1.3 G43'!$E$6</c:f>
              <c:strCache>
                <c:ptCount val="1"/>
                <c:pt idx="0">
                  <c:v>Tratados</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'3.1.3 G43'!$D$10:$D$10</c:f>
              <c:strCache>
                <c:ptCount val="1"/>
                <c:pt idx="0">
                  <c:v>Contrato indefinido</c:v>
                </c:pt>
              </c:strCache>
            </c:strRef>
          </c:cat>
          <c:val>
            <c:numRef>
              <c:f>'3.1.3 G43'!$E$10</c:f>
              <c:numCache>
                <c:formatCode>#,##0.0</c:formatCode>
                <c:ptCount val="1"/>
                <c:pt idx="0">
                  <c:v>2.4</c:v>
                </c:pt>
              </c:numCache>
            </c:numRef>
          </c:val>
          <c:extLst>
            <c:ext xmlns:c16="http://schemas.microsoft.com/office/drawing/2014/chart" uri="{C3380CC4-5D6E-409C-BE32-E72D297353CC}">
              <c16:uniqueId val="{00000000-A086-9346-83F7-C06957F9AF1A}"/>
            </c:ext>
          </c:extLst>
        </c:ser>
        <c:ser>
          <c:idx val="0"/>
          <c:order val="1"/>
          <c:tx>
            <c:strRef>
              <c:f>'3.1.3 G43'!$F$6</c:f>
              <c:strCache>
                <c:ptCount val="1"/>
                <c:pt idx="0">
                  <c:v>Controles</c:v>
                </c:pt>
              </c:strCache>
            </c:strRef>
          </c:tx>
          <c:spPr>
            <a:solidFill>
              <a:srgbClr val="D9D9D9"/>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'3.1.3 G43'!$D$10:$D$10</c:f>
              <c:strCache>
                <c:ptCount val="1"/>
                <c:pt idx="0">
                  <c:v>Contrato indefinido</c:v>
                </c:pt>
              </c:strCache>
            </c:strRef>
          </c:cat>
          <c:val>
            <c:numRef>
              <c:f>'3.1.3 G43'!$F$10</c:f>
              <c:numCache>
                <c:formatCode>#,##0.0</c:formatCode>
                <c:ptCount val="1"/>
                <c:pt idx="0">
                  <c:v>3.3000000000000003</c:v>
                </c:pt>
              </c:numCache>
            </c:numRef>
          </c:val>
          <c:extLst>
            <c:ext xmlns:c16="http://schemas.microsoft.com/office/drawing/2014/chart" uri="{C3380CC4-5D6E-409C-BE32-E72D297353CC}">
              <c16:uniqueId val="{00000001-A086-9346-83F7-C06957F9AF1A}"/>
            </c:ext>
          </c:extLst>
        </c:ser>
        <c:dLbls>
          <c:showLegendKey val="0"/>
          <c:showVal val="0"/>
          <c:showCatName val="0"/>
          <c:showSerName val="0"/>
          <c:showPercent val="0"/>
          <c:showBubbleSize val="0"/>
        </c:dLbls>
        <c:gapWidth val="100"/>
        <c:axId val="329938191"/>
        <c:axId val="329938607"/>
      </c:barChart>
      <c:catAx>
        <c:axId val="329938191"/>
        <c:scaling>
          <c:orientation val="minMax"/>
        </c:scaling>
        <c:delete val="1"/>
        <c:axPos val="b"/>
        <c:numFmt formatCode="General" sourceLinked="1"/>
        <c:majorTickMark val="none"/>
        <c:minorTickMark val="none"/>
        <c:tickLblPos val="nextTo"/>
        <c:crossAx val="329938607"/>
        <c:crosses val="autoZero"/>
        <c:auto val="1"/>
        <c:lblAlgn val="ctr"/>
        <c:lblOffset val="100"/>
        <c:noMultiLvlLbl val="0"/>
      </c:catAx>
      <c:valAx>
        <c:axId val="329938607"/>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crossAx val="3299381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3422789055363929E-2"/>
          <c:y val="5.1713551050951448E-2"/>
          <c:w val="0.89045565159302531"/>
          <c:h val="0.87648524750544543"/>
        </c:manualLayout>
      </c:layout>
      <c:barChart>
        <c:barDir val="col"/>
        <c:grouping val="clustered"/>
        <c:varyColors val="0"/>
        <c:ser>
          <c:idx val="1"/>
          <c:order val="0"/>
          <c:tx>
            <c:strRef>
              <c:f>'3.1.3 G43'!$E$6</c:f>
              <c:strCache>
                <c:ptCount val="1"/>
                <c:pt idx="0">
                  <c:v>Tratados</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'3.1.3 G43'!$D$11:$D$11</c:f>
              <c:strCache>
                <c:ptCount val="1"/>
                <c:pt idx="0">
                  <c:v>Jornada completa</c:v>
                </c:pt>
              </c:strCache>
            </c:strRef>
          </c:cat>
          <c:val>
            <c:numRef>
              <c:f>'3.1.3 G43'!$E$11</c:f>
              <c:numCache>
                <c:formatCode>#,##0.0</c:formatCode>
                <c:ptCount val="1"/>
                <c:pt idx="0">
                  <c:v>13.8</c:v>
                </c:pt>
              </c:numCache>
            </c:numRef>
          </c:val>
          <c:extLst>
            <c:ext xmlns:c16="http://schemas.microsoft.com/office/drawing/2014/chart" uri="{C3380CC4-5D6E-409C-BE32-E72D297353CC}">
              <c16:uniqueId val="{00000000-2D50-6547-8161-426DDCDED67C}"/>
            </c:ext>
          </c:extLst>
        </c:ser>
        <c:ser>
          <c:idx val="0"/>
          <c:order val="1"/>
          <c:tx>
            <c:strRef>
              <c:f>'3.1.3 G43'!$F$6</c:f>
              <c:strCache>
                <c:ptCount val="1"/>
                <c:pt idx="0">
                  <c:v>Controles</c:v>
                </c:pt>
              </c:strCache>
            </c:strRef>
          </c:tx>
          <c:spPr>
            <a:solidFill>
              <a:srgbClr val="D9D9D9"/>
            </a:solidFill>
            <a:ln>
              <a:noFill/>
            </a:ln>
            <a:effectLst/>
          </c:spPr>
          <c:invertIfNegative val="0"/>
          <c:dLbls>
            <c:dLbl>
              <c:idx val="0"/>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50-6547-8161-426DDCDED67C}"/>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'3.1.3 G43'!$D$11:$D$11</c:f>
              <c:strCache>
                <c:ptCount val="1"/>
                <c:pt idx="0">
                  <c:v>Jornada completa</c:v>
                </c:pt>
              </c:strCache>
            </c:strRef>
          </c:cat>
          <c:val>
            <c:numRef>
              <c:f>'3.1.3 G43'!$F$11</c:f>
              <c:numCache>
                <c:formatCode>#,##0.0</c:formatCode>
                <c:ptCount val="1"/>
                <c:pt idx="0">
                  <c:v>14.899999999999999</c:v>
                </c:pt>
              </c:numCache>
            </c:numRef>
          </c:val>
          <c:extLst>
            <c:ext xmlns:c16="http://schemas.microsoft.com/office/drawing/2014/chart" uri="{C3380CC4-5D6E-409C-BE32-E72D297353CC}">
              <c16:uniqueId val="{00000002-2D50-6547-8161-426DDCDED67C}"/>
            </c:ext>
          </c:extLst>
        </c:ser>
        <c:dLbls>
          <c:showLegendKey val="0"/>
          <c:showVal val="0"/>
          <c:showCatName val="0"/>
          <c:showSerName val="0"/>
          <c:showPercent val="0"/>
          <c:showBubbleSize val="0"/>
        </c:dLbls>
        <c:gapWidth val="100"/>
        <c:axId val="329938191"/>
        <c:axId val="329938607"/>
      </c:barChart>
      <c:catAx>
        <c:axId val="329938191"/>
        <c:scaling>
          <c:orientation val="minMax"/>
        </c:scaling>
        <c:delete val="1"/>
        <c:axPos val="b"/>
        <c:numFmt formatCode="General" sourceLinked="1"/>
        <c:majorTickMark val="none"/>
        <c:minorTickMark val="none"/>
        <c:tickLblPos val="nextTo"/>
        <c:crossAx val="329938607"/>
        <c:crosses val="autoZero"/>
        <c:auto val="1"/>
        <c:lblAlgn val="ctr"/>
        <c:lblOffset val="100"/>
        <c:noMultiLvlLbl val="0"/>
      </c:catAx>
      <c:valAx>
        <c:axId val="329938607"/>
        <c:scaling>
          <c:orientation val="minMax"/>
          <c:min val="10"/>
        </c:scaling>
        <c:delete val="1"/>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crossAx val="3299381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326245210727971E-2"/>
          <c:y val="9.2592657407245357E-2"/>
          <c:w val="0.87990748031496058"/>
          <c:h val="0.70065142898804311"/>
        </c:manualLayout>
      </c:layout>
      <c:lineChart>
        <c:grouping val="standard"/>
        <c:varyColors val="0"/>
        <c:ser>
          <c:idx val="0"/>
          <c:order val="0"/>
          <c:tx>
            <c:v>España</c:v>
          </c:tx>
          <c:spPr>
            <a:ln w="28575" cap="rnd">
              <a:solidFill>
                <a:srgbClr val="646363"/>
              </a:solidFill>
              <a:round/>
            </a:ln>
            <a:effectLst/>
          </c:spPr>
          <c:marker>
            <c:symbol val="circle"/>
            <c:size val="5"/>
            <c:spPr>
              <a:solidFill>
                <a:srgbClr val="646363"/>
              </a:solidFill>
              <a:ln w="9525">
                <a:solidFill>
                  <a:srgbClr val="64636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'1.2.2.3 G8'!$D$6:$D$16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'1.2.2.3 G8'!$E$6:$E$16</c:f>
              <c:numCache>
                <c:formatCode>0.0</c:formatCode>
                <c:ptCount val="11"/>
                <c:pt idx="0">
                  <c:v>20.884205000000001</c:v>
                </c:pt>
                <c:pt idx="1">
                  <c:v>19.551303999999998</c:v>
                </c:pt>
                <c:pt idx="2">
                  <c:v>20.182514000000001</c:v>
                </c:pt>
                <c:pt idx="3">
                  <c:v>21.643697</c:v>
                </c:pt>
                <c:pt idx="4">
                  <c:v>22.464009999999998</c:v>
                </c:pt>
                <c:pt idx="5">
                  <c:v>23.680909</c:v>
                </c:pt>
                <c:pt idx="6">
                  <c:v>25.415012999999998</c:v>
                </c:pt>
                <c:pt idx="7">
                  <c:v>27.661753000000001</c:v>
                </c:pt>
                <c:pt idx="8">
                  <c:v>28.078848000000001</c:v>
                </c:pt>
                <c:pt idx="9">
                  <c:v>30.895015999999998</c:v>
                </c:pt>
                <c:pt idx="10">
                  <c:v>31.416613999999999</c:v>
                </c:pt>
              </c:numCache>
            </c:numRef>
          </c:val>
          <c:smooth val="0"/>
          <c:extLst>
            <c:ext xmlns:c16="http://schemas.microsoft.com/office/drawing/2014/chart" uri="{C3380CC4-5D6E-409C-BE32-E72D297353CC}">
              <c16:uniqueId val="{0000000B-E080-4A1E-9B4D-9E983F31CC05}"/>
            </c:ext>
          </c:extLst>
        </c:ser>
        <c:ser>
          <c:idx val="1"/>
          <c:order val="1"/>
          <c:tx>
            <c:v>Extremadura</c:v>
          </c:tx>
          <c:spPr>
            <a:ln w="28575" cap="rnd">
              <a:solidFill>
                <a:srgbClr val="83082A"/>
              </a:solidFill>
              <a:round/>
            </a:ln>
            <a:effectLst/>
          </c:spPr>
          <c:marker>
            <c:symbol val="circle"/>
            <c:size val="5"/>
            <c:spPr>
              <a:solidFill>
                <a:srgbClr val="83082A"/>
              </a:solidFill>
              <a:ln w="9525">
                <a:solidFill>
                  <a:srgbClr val="83082A"/>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'1.2.2.3 G8'!$D$6:$D$16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'1.2.2.3 G8'!$F$6:$F$16</c:f>
              <c:numCache>
                <c:formatCode>0.0</c:formatCode>
                <c:ptCount val="11"/>
                <c:pt idx="0">
                  <c:v>32.026144000000002</c:v>
                </c:pt>
                <c:pt idx="1">
                  <c:v>27.322403999999999</c:v>
                </c:pt>
                <c:pt idx="2">
                  <c:v>30.282485999999999</c:v>
                </c:pt>
                <c:pt idx="3">
                  <c:v>31.777778000000001</c:v>
                </c:pt>
                <c:pt idx="4">
                  <c:v>30.601659999999999</c:v>
                </c:pt>
                <c:pt idx="5">
                  <c:v>36.134453999999998</c:v>
                </c:pt>
                <c:pt idx="6">
                  <c:v>33.799785</c:v>
                </c:pt>
                <c:pt idx="7">
                  <c:v>32.861806000000001</c:v>
                </c:pt>
                <c:pt idx="8">
                  <c:v>36.698211999999998</c:v>
                </c:pt>
                <c:pt idx="9">
                  <c:v>34.579439000000001</c:v>
                </c:pt>
                <c:pt idx="10">
                  <c:v>37.972349999999999</c:v>
                </c:pt>
              </c:numCache>
            </c:numRef>
          </c:val>
          <c:smooth val="0"/>
          <c:extLst>
            <c:ext xmlns:c16="http://schemas.microsoft.com/office/drawing/2014/chart" uri="{C3380CC4-5D6E-409C-BE32-E72D297353CC}">
              <c16:uniqueId val="{00000017-E080-4A1E-9B4D-9E983F31CC05}"/>
            </c:ext>
          </c:extLst>
        </c:ser>
        <c:dLbls>
          <c:showLegendKey val="0"/>
          <c:showVal val="0"/>
          <c:showCatName val="0"/>
          <c:showSerName val="0"/>
          <c:showPercent val="0"/>
          <c:showBubbleSize val="0"/>
        </c:dLbls>
        <c:marker val="1"/>
        <c:smooth val="0"/>
        <c:axId val="728221200"/>
        <c:axId val="727831152"/>
      </c:lineChart>
      <c:catAx>
        <c:axId val="728221200"/>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727831152"/>
        <c:crosses val="autoZero"/>
        <c:auto val="1"/>
        <c:lblAlgn val="ctr"/>
        <c:lblOffset val="100"/>
        <c:noMultiLvlLbl val="0"/>
      </c:catAx>
      <c:valAx>
        <c:axId val="7278311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728221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553475626867397"/>
          <c:y val="7.2410357963727232E-2"/>
          <c:w val="0.79834365043992139"/>
          <c:h val="0.56168169103316468"/>
        </c:manualLayout>
      </c:layout>
      <c:barChart>
        <c:barDir val="col"/>
        <c:grouping val="stacked"/>
        <c:varyColors val="0"/>
        <c:ser>
          <c:idx val="1"/>
          <c:order val="0"/>
          <c:tx>
            <c:strRef>
              <c:f>'4.1.1 G44'!$D$16</c:f>
              <c:strCache>
                <c:ptCount val="1"/>
                <c:pt idx="0">
                  <c:v>Hombres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'4.1.1 G44'!$E$11:$J$11</c:f>
              <c:strCache>
                <c:ptCount val="6"/>
                <c:pt idx="0">
                  <c:v>2016</c:v>
                </c:pt>
                <c:pt idx="1">
                  <c:v>2017</c:v>
                </c:pt>
                <c:pt idx="2">
                  <c:v>2018</c:v>
                </c:pt>
                <c:pt idx="3">
                  <c:v>2019</c:v>
                </c:pt>
                <c:pt idx="4">
                  <c:v>Total</c:v>
                </c:pt>
                <c:pt idx="5">
                  <c:v>Demandantes</c:v>
                </c:pt>
              </c:strCache>
            </c:strRef>
          </c:cat>
          <c:val>
            <c:numRef>
              <c:f>'4.1.1 G44'!$E$16:$J$16</c:f>
              <c:numCache>
                <c:formatCode>#,##0.0</c:formatCode>
                <c:ptCount val="6"/>
                <c:pt idx="0">
                  <c:v>34.378499440089591</c:v>
                </c:pt>
                <c:pt idx="1">
                  <c:v>37.484811664641555</c:v>
                </c:pt>
                <c:pt idx="2">
                  <c:v>38.713519952352591</c:v>
                </c:pt>
                <c:pt idx="3">
                  <c:v>35.5700325732899</c:v>
                </c:pt>
                <c:pt idx="4">
                  <c:v>36.085441599757608</c:v>
                </c:pt>
                <c:pt idx="5">
                  <c:v>46.183284075675893</c:v>
                </c:pt>
              </c:numCache>
            </c:numRef>
          </c:val>
          <c:extLst>
            <c:ext xmlns:c16="http://schemas.microsoft.com/office/drawing/2014/chart" uri="{C3380CC4-5D6E-409C-BE32-E72D297353CC}">
              <c16:uniqueId val="{00000000-BB70-DF4F-9E81-06274FA2C79B}"/>
            </c:ext>
          </c:extLst>
        </c:ser>
        <c:ser>
          <c:idx val="0"/>
          <c:order val="1"/>
          <c:tx>
            <c:strRef>
              <c:f>'4.1.1 G44'!$D$17</c:f>
              <c:strCache>
                <c:ptCount val="1"/>
                <c:pt idx="0">
                  <c:v>Mujeres</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'4.1.1 G44'!$E$11:$J$11</c:f>
              <c:strCache>
                <c:ptCount val="6"/>
                <c:pt idx="0">
                  <c:v>2016</c:v>
                </c:pt>
                <c:pt idx="1">
                  <c:v>2017</c:v>
                </c:pt>
                <c:pt idx="2">
                  <c:v>2018</c:v>
                </c:pt>
                <c:pt idx="3">
                  <c:v>2019</c:v>
                </c:pt>
                <c:pt idx="4">
                  <c:v>Total</c:v>
                </c:pt>
                <c:pt idx="5">
                  <c:v>Demandantes</c:v>
                </c:pt>
              </c:strCache>
            </c:strRef>
          </c:cat>
          <c:val>
            <c:numRef>
              <c:f>'4.1.1 G44'!$E$17:$J$17</c:f>
              <c:numCache>
                <c:formatCode>#,##0.0</c:formatCode>
                <c:ptCount val="6"/>
                <c:pt idx="0">
                  <c:v>65.621500559910416</c:v>
                </c:pt>
                <c:pt idx="1">
                  <c:v>62.515188335358438</c:v>
                </c:pt>
                <c:pt idx="2">
                  <c:v>61.286480047647409</c:v>
                </c:pt>
                <c:pt idx="3">
                  <c:v>64.429967426710107</c:v>
                </c:pt>
                <c:pt idx="4">
                  <c:v>63.914558400242385</c:v>
                </c:pt>
                <c:pt idx="5">
                  <c:v>53.816715924324107</c:v>
                </c:pt>
              </c:numCache>
            </c:numRef>
          </c:val>
          <c:extLst>
            <c:ext xmlns:c16="http://schemas.microsoft.com/office/drawing/2014/chart" uri="{C3380CC4-5D6E-409C-BE32-E72D297353CC}">
              <c16:uniqueId val="{00000001-BB70-DF4F-9E81-06274FA2C79B}"/>
            </c:ext>
          </c:extLst>
        </c:ser>
        <c:dLbls>
          <c:showLegendKey val="0"/>
          <c:showVal val="0"/>
          <c:showCatName val="0"/>
          <c:showSerName val="0"/>
          <c:showPercent val="0"/>
          <c:showBubbleSize val="0"/>
        </c:dLbls>
        <c:gapWidth val="50"/>
        <c:overlap val="100"/>
        <c:axId val="329938191"/>
        <c:axId val="329938607"/>
      </c:barChart>
      <c:catAx>
        <c:axId val="32993819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majorUnit val="20"/>
      </c:valAx>
      <c:spPr>
        <a:noFill/>
        <a:ln>
          <a:noFill/>
        </a:ln>
        <a:effectLst/>
      </c:spPr>
    </c:plotArea>
    <c:legend>
      <c:legendPos val="b"/>
      <c:layout>
        <c:manualLayout>
          <c:xMode val="edge"/>
          <c:yMode val="edge"/>
          <c:x val="0.29552386140411696"/>
          <c:y val="0.91551172488217969"/>
          <c:w val="0.40895194704435528"/>
          <c:h val="7.7648462882974265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userShapes r:id="rId4"/>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553475626867397"/>
          <c:y val="7.2410357963727232E-2"/>
          <c:w val="0.79834365043992139"/>
          <c:h val="0.64422251083508331"/>
        </c:manualLayout>
      </c:layout>
      <c:barChart>
        <c:barDir val="col"/>
        <c:grouping val="stacked"/>
        <c:varyColors val="0"/>
        <c:ser>
          <c:idx val="1"/>
          <c:order val="0"/>
          <c:tx>
            <c:strRef>
              <c:f>'4.1.1 G44'!$D$33</c:f>
              <c:strCache>
                <c:ptCount val="1"/>
                <c:pt idx="0">
                  <c:v>Menos de 30 años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'4.1.1 G44'!$E$25:$J$25</c:f>
              <c:strCache>
                <c:ptCount val="6"/>
                <c:pt idx="0">
                  <c:v>2016</c:v>
                </c:pt>
                <c:pt idx="1">
                  <c:v>2017</c:v>
                </c:pt>
                <c:pt idx="2">
                  <c:v>2018</c:v>
                </c:pt>
                <c:pt idx="3">
                  <c:v>2019</c:v>
                </c:pt>
                <c:pt idx="4">
                  <c:v>Total</c:v>
                </c:pt>
                <c:pt idx="5">
                  <c:v>Demandantes</c:v>
                </c:pt>
              </c:strCache>
            </c:strRef>
          </c:cat>
          <c:val>
            <c:numRef>
              <c:f>'4.1.1 G44'!$E$33:$J$33</c:f>
              <c:numCache>
                <c:formatCode>#,##0.0</c:formatCode>
                <c:ptCount val="6"/>
                <c:pt idx="0">
                  <c:v>55.5431131019037</c:v>
                </c:pt>
                <c:pt idx="1">
                  <c:v>59.659781287970837</c:v>
                </c:pt>
                <c:pt idx="2">
                  <c:v>56.104824300178677</c:v>
                </c:pt>
                <c:pt idx="3">
                  <c:v>48.322147651006716</c:v>
                </c:pt>
                <c:pt idx="4">
                  <c:v>55.082563247992731</c:v>
                </c:pt>
                <c:pt idx="5">
                  <c:v>24.538291655013452</c:v>
                </c:pt>
              </c:numCache>
            </c:numRef>
          </c:val>
          <c:extLst>
            <c:ext xmlns:c16="http://schemas.microsoft.com/office/drawing/2014/chart" uri="{C3380CC4-5D6E-409C-BE32-E72D297353CC}">
              <c16:uniqueId val="{00000000-C188-1947-B6A7-FEB676EB8210}"/>
            </c:ext>
          </c:extLst>
        </c:ser>
        <c:ser>
          <c:idx val="0"/>
          <c:order val="1"/>
          <c:tx>
            <c:strRef>
              <c:f>'4.1.1 G44'!$D$34</c:f>
              <c:strCache>
                <c:ptCount val="1"/>
                <c:pt idx="0">
                  <c:v>Entre 30 y 44 años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'4.1.1 G44'!$E$25:$J$25</c:f>
              <c:strCache>
                <c:ptCount val="6"/>
                <c:pt idx="0">
                  <c:v>2016</c:v>
                </c:pt>
                <c:pt idx="1">
                  <c:v>2017</c:v>
                </c:pt>
                <c:pt idx="2">
                  <c:v>2018</c:v>
                </c:pt>
                <c:pt idx="3">
                  <c:v>2019</c:v>
                </c:pt>
                <c:pt idx="4">
                  <c:v>Total</c:v>
                </c:pt>
                <c:pt idx="5">
                  <c:v>Demandantes</c:v>
                </c:pt>
              </c:strCache>
            </c:strRef>
          </c:cat>
          <c:val>
            <c:numRef>
              <c:f>'4.1.1 G44'!$E$34:$J$34</c:f>
              <c:numCache>
                <c:formatCode>#,##0.0</c:formatCode>
                <c:ptCount val="6"/>
                <c:pt idx="0">
                  <c:v>20.324748040313551</c:v>
                </c:pt>
                <c:pt idx="1">
                  <c:v>20.473876063183475</c:v>
                </c:pt>
                <c:pt idx="2">
                  <c:v>26.027397260273972</c:v>
                </c:pt>
                <c:pt idx="3">
                  <c:v>30.335570469798657</c:v>
                </c:pt>
                <c:pt idx="4">
                  <c:v>24.072110286320257</c:v>
                </c:pt>
                <c:pt idx="5">
                  <c:v>32.21862860018534</c:v>
                </c:pt>
              </c:numCache>
            </c:numRef>
          </c:val>
          <c:extLst>
            <c:ext xmlns:c16="http://schemas.microsoft.com/office/drawing/2014/chart" uri="{C3380CC4-5D6E-409C-BE32-E72D297353CC}">
              <c16:uniqueId val="{00000001-C188-1947-B6A7-FEB676EB8210}"/>
            </c:ext>
          </c:extLst>
        </c:ser>
        <c:ser>
          <c:idx val="2"/>
          <c:order val="2"/>
          <c:tx>
            <c:strRef>
              <c:f>'4.1.1 G44'!$D$35</c:f>
              <c:strCache>
                <c:ptCount val="1"/>
                <c:pt idx="0">
                  <c:v>Entre 45 y 54 años</c:v>
                </c:pt>
              </c:strCache>
            </c:strRef>
          </c:tx>
          <c:spPr>
            <a:solidFill>
              <a:srgbClr val="8C2633">
                <a:lumMod val="60000"/>
                <a:lumOff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'4.1.1 G44'!$E$25:$J$25</c:f>
              <c:strCache>
                <c:ptCount val="6"/>
                <c:pt idx="0">
                  <c:v>2016</c:v>
                </c:pt>
                <c:pt idx="1">
                  <c:v>2017</c:v>
                </c:pt>
                <c:pt idx="2">
                  <c:v>2018</c:v>
                </c:pt>
                <c:pt idx="3">
                  <c:v>2019</c:v>
                </c:pt>
                <c:pt idx="4">
                  <c:v>Total</c:v>
                </c:pt>
                <c:pt idx="5">
                  <c:v>Demandantes</c:v>
                </c:pt>
              </c:strCache>
            </c:strRef>
          </c:cat>
          <c:val>
            <c:numRef>
              <c:f>'4.1.1 G44'!$E$35:$J$35</c:f>
              <c:numCache>
                <c:formatCode>#,##0.0</c:formatCode>
                <c:ptCount val="6"/>
                <c:pt idx="0">
                  <c:v>16.909294512877938</c:v>
                </c:pt>
                <c:pt idx="1">
                  <c:v>15.066828675577156</c:v>
                </c:pt>
                <c:pt idx="2">
                  <c:v>13.460393091125669</c:v>
                </c:pt>
                <c:pt idx="3">
                  <c:v>17.516778523489933</c:v>
                </c:pt>
                <c:pt idx="4">
                  <c:v>15.70974094834116</c:v>
                </c:pt>
                <c:pt idx="5">
                  <c:v>23.781146956735967</c:v>
                </c:pt>
              </c:numCache>
            </c:numRef>
          </c:val>
          <c:extLst>
            <c:ext xmlns:c16="http://schemas.microsoft.com/office/drawing/2014/chart" uri="{C3380CC4-5D6E-409C-BE32-E72D297353CC}">
              <c16:uniqueId val="{00000002-C188-1947-B6A7-FEB676EB8210}"/>
            </c:ext>
          </c:extLst>
        </c:ser>
        <c:ser>
          <c:idx val="3"/>
          <c:order val="3"/>
          <c:tx>
            <c:strRef>
              <c:f>'4.1.1 G44'!$D$36</c:f>
              <c:strCache>
                <c:ptCount val="1"/>
                <c:pt idx="0">
                  <c:v>55 años o más</c:v>
                </c:pt>
              </c:strCache>
            </c:strRef>
          </c:tx>
          <c:spPr>
            <a:solidFill>
              <a:schemeClr val="accent4"/>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'4.1.1 G44'!$E$25:$J$25</c:f>
              <c:strCache>
                <c:ptCount val="6"/>
                <c:pt idx="0">
                  <c:v>2016</c:v>
                </c:pt>
                <c:pt idx="1">
                  <c:v>2017</c:v>
                </c:pt>
                <c:pt idx="2">
                  <c:v>2018</c:v>
                </c:pt>
                <c:pt idx="3">
                  <c:v>2019</c:v>
                </c:pt>
                <c:pt idx="4">
                  <c:v>Total</c:v>
                </c:pt>
                <c:pt idx="5">
                  <c:v>Demandantes</c:v>
                </c:pt>
              </c:strCache>
            </c:strRef>
          </c:cat>
          <c:val>
            <c:numRef>
              <c:f>'4.1.1 G44'!$E$36:$J$36</c:f>
              <c:numCache>
                <c:formatCode>#,##0.0</c:formatCode>
                <c:ptCount val="6"/>
                <c:pt idx="0">
                  <c:v>7.2228443449048152</c:v>
                </c:pt>
                <c:pt idx="1">
                  <c:v>4.7995139732685299</c:v>
                </c:pt>
                <c:pt idx="2">
                  <c:v>4.4073853484216796</c:v>
                </c:pt>
                <c:pt idx="3">
                  <c:v>6.8456375838926178</c:v>
                </c:pt>
                <c:pt idx="4">
                  <c:v>5.8173004090289355</c:v>
                </c:pt>
                <c:pt idx="5">
                  <c:v>19.461932788065241</c:v>
                </c:pt>
              </c:numCache>
            </c:numRef>
          </c:val>
          <c:extLst>
            <c:ext xmlns:c16="http://schemas.microsoft.com/office/drawing/2014/chart" uri="{C3380CC4-5D6E-409C-BE32-E72D297353CC}">
              <c16:uniqueId val="{00000003-C188-1947-B6A7-FEB676EB8210}"/>
            </c:ext>
          </c:extLst>
        </c:ser>
        <c:dLbls>
          <c:showLegendKey val="0"/>
          <c:showVal val="0"/>
          <c:showCatName val="0"/>
          <c:showSerName val="0"/>
          <c:showPercent val="0"/>
          <c:showBubbleSize val="0"/>
        </c:dLbls>
        <c:gapWidth val="50"/>
        <c:overlap val="100"/>
        <c:axId val="329938191"/>
        <c:axId val="329938607"/>
      </c:barChart>
      <c:catAx>
        <c:axId val="32993819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majorUnit val="20"/>
      </c:valAx>
      <c:spPr>
        <a:noFill/>
        <a:ln>
          <a:noFill/>
        </a:ln>
        <a:effectLst/>
      </c:spPr>
    </c:plotArea>
    <c:legend>
      <c:legendPos val="b"/>
      <c:layout>
        <c:manualLayout>
          <c:xMode val="edge"/>
          <c:yMode val="edge"/>
          <c:x val="6.9119733182527301E-2"/>
          <c:y val="0.90895585606132556"/>
          <c:w val="0.83565103812332775"/>
          <c:h val="9.1044143938674438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userShapes r:id="rId4"/>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553475626867397"/>
          <c:y val="7.2410357963727232E-2"/>
          <c:w val="0.79834365043992139"/>
          <c:h val="0.71169268319218348"/>
        </c:manualLayout>
      </c:layout>
      <c:barChart>
        <c:barDir val="col"/>
        <c:grouping val="stacked"/>
        <c:varyColors val="0"/>
        <c:ser>
          <c:idx val="1"/>
          <c:order val="0"/>
          <c:tx>
            <c:strRef>
              <c:f>'4.1.1 G44'!$D$53</c:f>
              <c:strCache>
                <c:ptCount val="1"/>
                <c:pt idx="0">
                  <c:v>Bajo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'4.1.1 G44'!$E$46:$J$46</c:f>
              <c:strCache>
                <c:ptCount val="6"/>
                <c:pt idx="0">
                  <c:v>2016</c:v>
                </c:pt>
                <c:pt idx="1">
                  <c:v>2017</c:v>
                </c:pt>
                <c:pt idx="2">
                  <c:v>2018</c:v>
                </c:pt>
                <c:pt idx="3">
                  <c:v>2019</c:v>
                </c:pt>
                <c:pt idx="4">
                  <c:v>Total</c:v>
                </c:pt>
                <c:pt idx="5">
                  <c:v>Demandantes</c:v>
                </c:pt>
              </c:strCache>
            </c:strRef>
          </c:cat>
          <c:val>
            <c:numRef>
              <c:f>'4.1.1 G44'!$E$53:$J$53</c:f>
              <c:numCache>
                <c:formatCode>#,##0.0</c:formatCode>
                <c:ptCount val="6"/>
                <c:pt idx="0">
                  <c:v>69.652855543113105</c:v>
                </c:pt>
                <c:pt idx="1">
                  <c:v>62.879708383961116</c:v>
                </c:pt>
                <c:pt idx="2">
                  <c:v>62.954139368671825</c:v>
                </c:pt>
                <c:pt idx="3">
                  <c:v>73.825503355704697</c:v>
                </c:pt>
                <c:pt idx="4">
                  <c:v>67.201939100136343</c:v>
                </c:pt>
                <c:pt idx="5">
                  <c:v>70.928747213092052</c:v>
                </c:pt>
              </c:numCache>
            </c:numRef>
          </c:val>
          <c:extLst>
            <c:ext xmlns:c16="http://schemas.microsoft.com/office/drawing/2014/chart" uri="{C3380CC4-5D6E-409C-BE32-E72D297353CC}">
              <c16:uniqueId val="{00000000-A353-CB4B-859F-C84F6845334D}"/>
            </c:ext>
          </c:extLst>
        </c:ser>
        <c:ser>
          <c:idx val="0"/>
          <c:order val="1"/>
          <c:tx>
            <c:strRef>
              <c:f>'4.1.1 G44'!$D$54</c:f>
              <c:strCache>
                <c:ptCount val="1"/>
                <c:pt idx="0">
                  <c:v>Medio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'4.1.1 G44'!$E$46:$J$46</c:f>
              <c:strCache>
                <c:ptCount val="6"/>
                <c:pt idx="0">
                  <c:v>2016</c:v>
                </c:pt>
                <c:pt idx="1">
                  <c:v>2017</c:v>
                </c:pt>
                <c:pt idx="2">
                  <c:v>2018</c:v>
                </c:pt>
                <c:pt idx="3">
                  <c:v>2019</c:v>
                </c:pt>
                <c:pt idx="4">
                  <c:v>Total</c:v>
                </c:pt>
                <c:pt idx="5">
                  <c:v>Demandantes</c:v>
                </c:pt>
              </c:strCache>
            </c:strRef>
          </c:cat>
          <c:val>
            <c:numRef>
              <c:f>'4.1.1 G44'!$E$54:$J$54</c:f>
              <c:numCache>
                <c:formatCode>#,##0.0</c:formatCode>
                <c:ptCount val="6"/>
                <c:pt idx="0">
                  <c:v>18.645016797312429</c:v>
                </c:pt>
                <c:pt idx="1">
                  <c:v>22.114216281895505</c:v>
                </c:pt>
                <c:pt idx="2">
                  <c:v>20.011911852293032</c:v>
                </c:pt>
                <c:pt idx="3">
                  <c:v>16.912751677852349</c:v>
                </c:pt>
                <c:pt idx="4">
                  <c:v>19.466747462505683</c:v>
                </c:pt>
                <c:pt idx="5">
                  <c:v>13.130270795834829</c:v>
                </c:pt>
              </c:numCache>
            </c:numRef>
          </c:val>
          <c:extLst>
            <c:ext xmlns:c16="http://schemas.microsoft.com/office/drawing/2014/chart" uri="{C3380CC4-5D6E-409C-BE32-E72D297353CC}">
              <c16:uniqueId val="{00000001-A353-CB4B-859F-C84F6845334D}"/>
            </c:ext>
          </c:extLst>
        </c:ser>
        <c:ser>
          <c:idx val="2"/>
          <c:order val="2"/>
          <c:tx>
            <c:strRef>
              <c:f>'4.1.1 G44'!$D$55</c:f>
              <c:strCache>
                <c:ptCount val="1"/>
                <c:pt idx="0">
                  <c:v>Alto</c:v>
                </c:pt>
              </c:strCache>
            </c:strRef>
          </c:tx>
          <c:spPr>
            <a:solidFill>
              <a:srgbClr val="D4627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'4.1.1 G44'!$E$46:$J$46</c:f>
              <c:strCache>
                <c:ptCount val="6"/>
                <c:pt idx="0">
                  <c:v>2016</c:v>
                </c:pt>
                <c:pt idx="1">
                  <c:v>2017</c:v>
                </c:pt>
                <c:pt idx="2">
                  <c:v>2018</c:v>
                </c:pt>
                <c:pt idx="3">
                  <c:v>2019</c:v>
                </c:pt>
                <c:pt idx="4">
                  <c:v>Total</c:v>
                </c:pt>
                <c:pt idx="5">
                  <c:v>Demandantes</c:v>
                </c:pt>
              </c:strCache>
            </c:strRef>
          </c:cat>
          <c:val>
            <c:numRef>
              <c:f>'4.1.1 G44'!$E$55:$J$55</c:f>
              <c:numCache>
                <c:formatCode>#,##0.0</c:formatCode>
                <c:ptCount val="6"/>
                <c:pt idx="0">
                  <c:v>11.702127659574469</c:v>
                </c:pt>
                <c:pt idx="1">
                  <c:v>15.006075334143379</c:v>
                </c:pt>
                <c:pt idx="2">
                  <c:v>17.033948779035139</c:v>
                </c:pt>
                <c:pt idx="3">
                  <c:v>12.281879194630871</c:v>
                </c:pt>
                <c:pt idx="4">
                  <c:v>14.013028329041056</c:v>
                </c:pt>
                <c:pt idx="5">
                  <c:v>15.940981991073128</c:v>
                </c:pt>
              </c:numCache>
            </c:numRef>
          </c:val>
          <c:extLst>
            <c:ext xmlns:c16="http://schemas.microsoft.com/office/drawing/2014/chart" uri="{C3380CC4-5D6E-409C-BE32-E72D297353CC}">
              <c16:uniqueId val="{00000002-A353-CB4B-859F-C84F6845334D}"/>
            </c:ext>
          </c:extLst>
        </c:ser>
        <c:dLbls>
          <c:dLblPos val="ctr"/>
          <c:showLegendKey val="0"/>
          <c:showVal val="1"/>
          <c:showCatName val="0"/>
          <c:showSerName val="0"/>
          <c:showPercent val="0"/>
          <c:showBubbleSize val="0"/>
        </c:dLbls>
        <c:gapWidth val="50"/>
        <c:overlap val="100"/>
        <c:axId val="329938191"/>
        <c:axId val="329938607"/>
        <c:extLst/>
      </c:barChart>
      <c:catAx>
        <c:axId val="32993819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majorUnit val="20"/>
      </c:valAx>
      <c:spPr>
        <a:noFill/>
        <a:ln>
          <a:noFill/>
        </a:ln>
        <a:effectLst/>
      </c:spPr>
    </c:plotArea>
    <c:legend>
      <c:legendPos val="b"/>
      <c:layout>
        <c:manualLayout>
          <c:xMode val="edge"/>
          <c:yMode val="edge"/>
          <c:x val="6.2156853034880111E-3"/>
          <c:y val="0.91551172488217969"/>
          <c:w val="0.94976014790604002"/>
          <c:h val="8.4488233708521585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userShapes r:id="rId4"/>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430416"/>
            </a:solidFill>
            <a:ln>
              <a:solidFill>
                <a:srgbClr val="430416"/>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FFFF"/>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'4.1.1 G44'!$D$64:$D$69</c:f>
              <c:strCache>
                <c:ptCount val="6"/>
                <c:pt idx="0">
                  <c:v>2016</c:v>
                </c:pt>
                <c:pt idx="1">
                  <c:v>2017</c:v>
                </c:pt>
                <c:pt idx="2">
                  <c:v>2018</c:v>
                </c:pt>
                <c:pt idx="3">
                  <c:v>2019</c:v>
                </c:pt>
                <c:pt idx="4">
                  <c:v>Total</c:v>
                </c:pt>
                <c:pt idx="5">
                  <c:v>Demandantes</c:v>
                </c:pt>
              </c:strCache>
            </c:strRef>
          </c:cat>
          <c:val>
            <c:numRef>
              <c:f>'4.1.1 G44'!$E$64:$E$69</c:f>
              <c:numCache>
                <c:formatCode>#,##0.0</c:formatCode>
                <c:ptCount val="6"/>
                <c:pt idx="0">
                  <c:v>32.138860000000001</c:v>
                </c:pt>
                <c:pt idx="1">
                  <c:v>27.676400000000001</c:v>
                </c:pt>
                <c:pt idx="2">
                  <c:v>28.27131</c:v>
                </c:pt>
                <c:pt idx="3">
                  <c:v>36.61497</c:v>
                </c:pt>
                <c:pt idx="4">
                  <c:v>31.053349999999998</c:v>
                </c:pt>
                <c:pt idx="5">
                  <c:v>27.6</c:v>
                </c:pt>
              </c:numCache>
            </c:numRef>
          </c:val>
          <c:extLst>
            <c:ext xmlns:c16="http://schemas.microsoft.com/office/drawing/2014/chart" uri="{C3380CC4-5D6E-409C-BE32-E72D297353CC}">
              <c16:uniqueId val="{00000000-F2F9-0B41-AB5A-5CB4B0955A84}"/>
            </c:ext>
          </c:extLst>
        </c:ser>
        <c:dLbls>
          <c:dLblPos val="ctr"/>
          <c:showLegendKey val="0"/>
          <c:showVal val="1"/>
          <c:showCatName val="0"/>
          <c:showSerName val="0"/>
          <c:showPercent val="0"/>
          <c:showBubbleSize val="0"/>
        </c:dLbls>
        <c:gapWidth val="73"/>
        <c:overlap val="-27"/>
        <c:axId val="1546654816"/>
        <c:axId val="1546650016"/>
      </c:barChart>
      <c:catAx>
        <c:axId val="1546654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546650016"/>
        <c:crosses val="autoZero"/>
        <c:auto val="1"/>
        <c:lblAlgn val="ctr"/>
        <c:lblOffset val="100"/>
        <c:noMultiLvlLbl val="0"/>
      </c:catAx>
      <c:valAx>
        <c:axId val="15466500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5466548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aseline="0">
          <a:latin typeface="Century Gothic" panose="020B0502020202020204" pitchFamily="34" charset="0"/>
        </a:defRPr>
      </a:pPr>
      <a:endParaRPr lang="es-ES"/>
    </a:p>
  </c:txPr>
  <c:printSettings>
    <c:headerFooter/>
    <c:pageMargins b="0.75" l="0.7" r="0.7" t="0.75"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53503438652446"/>
          <c:y val="0.19121439972328819"/>
          <c:w val="0.63922861301802691"/>
          <c:h val="0.62954488114088514"/>
        </c:manualLayout>
      </c:layout>
      <c:barChart>
        <c:barDir val="col"/>
        <c:grouping val="stacked"/>
        <c:varyColors val="0"/>
        <c:ser>
          <c:idx val="0"/>
          <c:order val="0"/>
          <c:tx>
            <c:strRef>
              <c:f>'4.1.1 G45'!$E$7</c:f>
              <c:strCache>
                <c:ptCount val="1"/>
                <c:pt idx="0">
                  <c:v>Obligaciones reconocidas</c:v>
                </c:pt>
              </c:strCache>
            </c:strRef>
          </c:tx>
          <c:spPr>
            <a:pattFill prst="wdUpDiag">
              <a:fgClr>
                <a:srgbClr val="9A0000"/>
              </a:fgClr>
              <a:bgClr>
                <a:sysClr val="window" lastClr="FFFFFF"/>
              </a:bgClr>
            </a:pattFill>
            <a:ln>
              <a:noFill/>
            </a:ln>
            <a:effectLst/>
          </c:spPr>
          <c:invertIfNegative val="0"/>
          <c:cat>
            <c:numRef>
              <c:f>'4.1.1 G45'!$D$8:$D$11</c:f>
              <c:numCache>
                <c:formatCode>General</c:formatCode>
                <c:ptCount val="4"/>
                <c:pt idx="0">
                  <c:v>2016</c:v>
                </c:pt>
                <c:pt idx="1">
                  <c:v>2017</c:v>
                </c:pt>
                <c:pt idx="2">
                  <c:v>2018</c:v>
                </c:pt>
                <c:pt idx="3">
                  <c:v>2019</c:v>
                </c:pt>
              </c:numCache>
            </c:numRef>
          </c:cat>
          <c:val>
            <c:numRef>
              <c:f>'4.1.1 G45'!$E$8:$E$11</c:f>
              <c:numCache>
                <c:formatCode>#,##0.0</c:formatCode>
                <c:ptCount val="4"/>
                <c:pt idx="0">
                  <c:v>26.844023030000002</c:v>
                </c:pt>
                <c:pt idx="1">
                  <c:v>25.48404974</c:v>
                </c:pt>
                <c:pt idx="2">
                  <c:v>28.701557449999999</c:v>
                </c:pt>
                <c:pt idx="3">
                  <c:v>28.222267540000001</c:v>
                </c:pt>
              </c:numCache>
            </c:numRef>
          </c:val>
          <c:extLst>
            <c:ext xmlns:c16="http://schemas.microsoft.com/office/drawing/2014/chart" uri="{C3380CC4-5D6E-409C-BE32-E72D297353CC}">
              <c16:uniqueId val="{00000000-C8A6-304D-B3B4-71741F706757}"/>
            </c:ext>
          </c:extLst>
        </c:ser>
        <c:ser>
          <c:idx val="1"/>
          <c:order val="1"/>
          <c:tx>
            <c:strRef>
              <c:f>'4.1.1 G45'!$F$7</c:f>
              <c:strCache>
                <c:ptCount val="1"/>
                <c:pt idx="0">
                  <c:v>Crédito definitivo pendiente de ejecutar</c:v>
                </c:pt>
              </c:strCache>
            </c:strRef>
          </c:tx>
          <c:spPr>
            <a:solidFill>
              <a:schemeClr val="accent2"/>
            </a:solidFill>
            <a:ln>
              <a:noFill/>
            </a:ln>
            <a:effectLst/>
          </c:spPr>
          <c:invertIfNegative val="0"/>
          <c:cat>
            <c:numRef>
              <c:f>'4.1.1 G45'!$D$8:$D$11</c:f>
              <c:numCache>
                <c:formatCode>General</c:formatCode>
                <c:ptCount val="4"/>
                <c:pt idx="0">
                  <c:v>2016</c:v>
                </c:pt>
                <c:pt idx="1">
                  <c:v>2017</c:v>
                </c:pt>
                <c:pt idx="2">
                  <c:v>2018</c:v>
                </c:pt>
                <c:pt idx="3">
                  <c:v>2019</c:v>
                </c:pt>
              </c:numCache>
            </c:numRef>
          </c:cat>
          <c:val>
            <c:numRef>
              <c:f>'4.1.1 G45'!$F$8:$F$11</c:f>
              <c:numCache>
                <c:formatCode>#,##0.0</c:formatCode>
                <c:ptCount val="4"/>
                <c:pt idx="0">
                  <c:v>1.4836182699999974</c:v>
                </c:pt>
                <c:pt idx="1">
                  <c:v>1.6910962600000019</c:v>
                </c:pt>
                <c:pt idx="2">
                  <c:v>0.61731414000000129</c:v>
                </c:pt>
                <c:pt idx="3">
                  <c:v>1.1100244599999982</c:v>
                </c:pt>
              </c:numCache>
            </c:numRef>
          </c:val>
          <c:extLst>
            <c:ext xmlns:c16="http://schemas.microsoft.com/office/drawing/2014/chart" uri="{C3380CC4-5D6E-409C-BE32-E72D297353CC}">
              <c16:uniqueId val="{00000001-C8A6-304D-B3B4-71741F706757}"/>
            </c:ext>
          </c:extLst>
        </c:ser>
        <c:dLbls>
          <c:showLegendKey val="0"/>
          <c:showVal val="0"/>
          <c:showCatName val="0"/>
          <c:showSerName val="0"/>
          <c:showPercent val="0"/>
          <c:showBubbleSize val="0"/>
        </c:dLbls>
        <c:gapWidth val="219"/>
        <c:overlap val="100"/>
        <c:axId val="317209823"/>
        <c:axId val="317206079"/>
      </c:barChart>
      <c:catAx>
        <c:axId val="31720982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17206079"/>
        <c:crosses val="autoZero"/>
        <c:auto val="1"/>
        <c:lblAlgn val="ctr"/>
        <c:lblOffset val="100"/>
        <c:noMultiLvlLbl val="0"/>
      </c:catAx>
      <c:valAx>
        <c:axId val="317206079"/>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latin typeface="Century Gothic" panose="020B0502020202020204" pitchFamily="34" charset="0"/>
                  </a:rPr>
                  <a:t>Millones de €</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E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17209823"/>
        <c:crosses val="autoZero"/>
        <c:crossBetween val="between"/>
        <c:majorUnit val="10"/>
      </c:valAx>
      <c:spPr>
        <a:noFill/>
        <a:ln>
          <a:noFill/>
        </a:ln>
        <a:effectLst/>
      </c:spPr>
    </c:plotArea>
    <c:legend>
      <c:legendPos val="r"/>
      <c:layout>
        <c:manualLayout>
          <c:xMode val="edge"/>
          <c:yMode val="edge"/>
          <c:x val="0.74057894699961768"/>
          <c:y val="0.35619969753932046"/>
          <c:w val="0.24639779623251881"/>
          <c:h val="0.4820446984981460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941316297726933"/>
          <c:y val="5.1713551050951448E-2"/>
          <c:w val="0.84446524373132603"/>
          <c:h val="0.76197222222222227"/>
        </c:manualLayout>
      </c:layout>
      <c:barChart>
        <c:barDir val="col"/>
        <c:grouping val="clustered"/>
        <c:varyColors val="0"/>
        <c:ser>
          <c:idx val="1"/>
          <c:order val="0"/>
          <c:tx>
            <c:strRef>
              <c:f>'4.1.2 G46'!$E$7</c:f>
              <c:strCache>
                <c:ptCount val="1"/>
                <c:pt idx="0">
                  <c:v>Tratados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'4.1.2 G46'!$D$8:$D$13</c:f>
              <c:strCache>
                <c:ptCount val="6"/>
                <c:pt idx="0">
                  <c:v>1m</c:v>
                </c:pt>
                <c:pt idx="1">
                  <c:v>3m</c:v>
                </c:pt>
                <c:pt idx="2">
                  <c:v>6m</c:v>
                </c:pt>
                <c:pt idx="3">
                  <c:v>12m</c:v>
                </c:pt>
                <c:pt idx="4">
                  <c:v>24m</c:v>
                </c:pt>
                <c:pt idx="5">
                  <c:v>36m</c:v>
                </c:pt>
              </c:strCache>
            </c:strRef>
          </c:cat>
          <c:val>
            <c:numRef>
              <c:f>'4.1.2 G46'!$E$8:$E$13</c:f>
              <c:numCache>
                <c:formatCode>#,##0.0</c:formatCode>
                <c:ptCount val="6"/>
                <c:pt idx="0">
                  <c:v>14.986674308776855</c:v>
                </c:pt>
                <c:pt idx="1">
                  <c:v>21.476720809936523</c:v>
                </c:pt>
                <c:pt idx="2">
                  <c:v>35.021163940429688</c:v>
                </c:pt>
                <c:pt idx="3">
                  <c:v>39.426242828369141</c:v>
                </c:pt>
                <c:pt idx="4">
                  <c:v>45.625</c:v>
                </c:pt>
                <c:pt idx="5">
                  <c:v>48.082069396972656</c:v>
                </c:pt>
              </c:numCache>
            </c:numRef>
          </c:val>
          <c:extLst>
            <c:ext xmlns:c16="http://schemas.microsoft.com/office/drawing/2014/chart" uri="{C3380CC4-5D6E-409C-BE32-E72D297353CC}">
              <c16:uniqueId val="{00000000-A2C9-7F4F-B68A-5E3FD3D1EACF}"/>
            </c:ext>
          </c:extLst>
        </c:ser>
        <c:ser>
          <c:idx val="0"/>
          <c:order val="1"/>
          <c:tx>
            <c:strRef>
              <c:f>'4.1.2 G46'!$F$7</c:f>
              <c:strCache>
                <c:ptCount val="1"/>
                <c:pt idx="0">
                  <c:v>Controles</c:v>
                </c:pt>
              </c:strCache>
            </c:strRef>
          </c:tx>
          <c:spPr>
            <a:solidFill>
              <a:sysClr val="window" lastClr="FFFFFF">
                <a:lumMod val="85000"/>
              </a:sys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'4.1.2 G46'!$D$8:$D$13</c:f>
              <c:strCache>
                <c:ptCount val="6"/>
                <c:pt idx="0">
                  <c:v>1m</c:v>
                </c:pt>
                <c:pt idx="1">
                  <c:v>3m</c:v>
                </c:pt>
                <c:pt idx="2">
                  <c:v>6m</c:v>
                </c:pt>
                <c:pt idx="3">
                  <c:v>12m</c:v>
                </c:pt>
                <c:pt idx="4">
                  <c:v>24m</c:v>
                </c:pt>
                <c:pt idx="5">
                  <c:v>36m</c:v>
                </c:pt>
              </c:strCache>
            </c:strRef>
          </c:cat>
          <c:val>
            <c:numRef>
              <c:f>'4.1.2 G46'!$F$8:$F$13</c:f>
              <c:numCache>
                <c:formatCode>#,##0.0</c:formatCode>
                <c:ptCount val="6"/>
                <c:pt idx="0">
                  <c:v>30.349584579467773</c:v>
                </c:pt>
                <c:pt idx="1">
                  <c:v>29.894968032836914</c:v>
                </c:pt>
                <c:pt idx="2">
                  <c:v>35.036842346191406</c:v>
                </c:pt>
                <c:pt idx="3">
                  <c:v>38.360244750976563</c:v>
                </c:pt>
                <c:pt idx="4">
                  <c:v>42.298389434814453</c:v>
                </c:pt>
                <c:pt idx="5">
                  <c:v>46.030330657958984</c:v>
                </c:pt>
              </c:numCache>
            </c:numRef>
          </c:val>
          <c:extLst>
            <c:ext xmlns:c16="http://schemas.microsoft.com/office/drawing/2014/chart" uri="{C3380CC4-5D6E-409C-BE32-E72D297353CC}">
              <c16:uniqueId val="{00000001-A2C9-7F4F-B68A-5E3FD3D1EACF}"/>
            </c:ext>
          </c:extLst>
        </c:ser>
        <c:dLbls>
          <c:showLegendKey val="0"/>
          <c:showVal val="0"/>
          <c:showCatName val="0"/>
          <c:showSerName val="0"/>
          <c:showPercent val="0"/>
          <c:showBubbleSize val="0"/>
        </c:dLbls>
        <c:gapWidth val="50"/>
        <c:axId val="329938191"/>
        <c:axId val="329938607"/>
      </c:barChart>
      <c:catAx>
        <c:axId val="32993819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max val="7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valAx>
      <c:spPr>
        <a:noFill/>
        <a:ln>
          <a:noFill/>
        </a:ln>
        <a:effectLst/>
      </c:spPr>
    </c:plotArea>
    <c:legend>
      <c:legendPos val="b"/>
      <c:layout>
        <c:manualLayout>
          <c:xMode val="edge"/>
          <c:yMode val="edge"/>
          <c:x val="0.12903439153439156"/>
          <c:y val="0.9286699074074074"/>
          <c:w val="0.75872982804232803"/>
          <c:h val="5.7373611111111104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941316297726933"/>
          <c:y val="3.5163258535612571E-2"/>
          <c:w val="0.84446524373132603"/>
          <c:h val="0.84146543377733518"/>
        </c:manualLayout>
      </c:layout>
      <c:barChart>
        <c:barDir val="bar"/>
        <c:grouping val="clustered"/>
        <c:varyColors val="0"/>
        <c:ser>
          <c:idx val="1"/>
          <c:order val="0"/>
          <c:tx>
            <c:strRef>
              <c:f>'4.1.2 G46'!$F$25</c:f>
              <c:strCache>
                <c:ptCount val="1"/>
                <c:pt idx="0">
                  <c:v>Tratados</c:v>
                </c:pt>
              </c:strCache>
            </c:strRef>
          </c:tx>
          <c:spPr>
            <a:solidFill>
              <a:schemeClr val="accent2"/>
            </a:solidFill>
            <a:ln>
              <a:noFill/>
            </a:ln>
            <a:effectLst/>
          </c:spPr>
          <c:invertIfNegative val="0"/>
          <c:cat>
            <c:multiLvlStrRef>
              <c:f>'4.1.2 G46'!$D$26:$E$45</c:f>
              <c:multiLvlStrCache>
                <c:ptCount val="20"/>
                <c:lvl>
                  <c:pt idx="0">
                    <c:v>Total</c:v>
                  </c:pt>
                  <c:pt idx="1">
                    <c:v>Hombre</c:v>
                  </c:pt>
                  <c:pt idx="2">
                    <c:v>Mujer</c:v>
                  </c:pt>
                  <c:pt idx="3">
                    <c:v>Menos de 30 años</c:v>
                  </c:pt>
                  <c:pt idx="4">
                    <c:v>De 30 a 50 años</c:v>
                  </c:pt>
                  <c:pt idx="5">
                    <c:v>50 o más años</c:v>
                  </c:pt>
                  <c:pt idx="6">
                    <c:v>Bajo</c:v>
                  </c:pt>
                  <c:pt idx="7">
                    <c:v>Medio</c:v>
                  </c:pt>
                  <c:pt idx="8">
                    <c:v>Alto</c:v>
                  </c:pt>
                  <c:pt idx="9">
                    <c:v>Sí</c:v>
                  </c:pt>
                  <c:pt idx="10">
                    <c:v>No</c:v>
                  </c:pt>
                  <c:pt idx="11">
                    <c:v>Ninguna</c:v>
                  </c:pt>
                  <c:pt idx="12">
                    <c:v>Menos de 1 año</c:v>
                  </c:pt>
                  <c:pt idx="13">
                    <c:v>De 1 a 3 años</c:v>
                  </c:pt>
                  <c:pt idx="14">
                    <c:v>De 3 a 6 años</c:v>
                  </c:pt>
                  <c:pt idx="15">
                    <c:v>Más de 6 años</c:v>
                  </c:pt>
                  <c:pt idx="16">
                    <c:v>No</c:v>
                  </c:pt>
                  <c:pt idx="17">
                    <c:v>Sí</c:v>
                  </c:pt>
                  <c:pt idx="18">
                    <c:v>No</c:v>
                  </c:pt>
                  <c:pt idx="19">
                    <c:v>Sí</c:v>
                  </c:pt>
                </c:lvl>
                <c:lvl>
                  <c:pt idx="0">
                    <c:v>Sexo</c:v>
                  </c:pt>
                  <c:pt idx="3">
                    <c:v>Edad</c:v>
                  </c:pt>
                  <c:pt idx="6">
                    <c:v>Nivel educativo</c:v>
                  </c:pt>
                  <c:pt idx="9">
                    <c:v>Receptor/a de prestaciones</c:v>
                  </c:pt>
                  <c:pt idx="11">
                    <c:v>Experiencia previa</c:v>
                  </c:pt>
                  <c:pt idx="16">
                    <c:v>Formación SEXPE 3 años</c:v>
                  </c:pt>
                  <c:pt idx="18">
                    <c:v>Contrato subv. SEXPE 3 años</c:v>
                  </c:pt>
                </c:lvl>
              </c:multiLvlStrCache>
            </c:multiLvlStrRef>
          </c:cat>
          <c:val>
            <c:numRef>
              <c:f>'4.1.2 G46'!$F$26:$F$45</c:f>
              <c:numCache>
                <c:formatCode>#,##0.0</c:formatCode>
                <c:ptCount val="20"/>
                <c:pt idx="0">
                  <c:v>39.426242828369141</c:v>
                </c:pt>
                <c:pt idx="1">
                  <c:v>41</c:v>
                </c:pt>
                <c:pt idx="2">
                  <c:v>39</c:v>
                </c:pt>
                <c:pt idx="3">
                  <c:v>40.368270874023438</c:v>
                </c:pt>
                <c:pt idx="4">
                  <c:v>43.067844390869141</c:v>
                </c:pt>
                <c:pt idx="5">
                  <c:v>26.257669448852539</c:v>
                </c:pt>
                <c:pt idx="6">
                  <c:v>36.860671997070313</c:v>
                </c:pt>
                <c:pt idx="7">
                  <c:v>43.647365570068359</c:v>
                </c:pt>
                <c:pt idx="8">
                  <c:v>49.271137237548828</c:v>
                </c:pt>
                <c:pt idx="9">
                  <c:v>44.002540588378906</c:v>
                </c:pt>
                <c:pt idx="10">
                  <c:v>38</c:v>
                </c:pt>
                <c:pt idx="11">
                  <c:v>36.450992584228516</c:v>
                </c:pt>
                <c:pt idx="12">
                  <c:v>40.853656768798828</c:v>
                </c:pt>
                <c:pt idx="13">
                  <c:v>45.044246673583984</c:v>
                </c:pt>
                <c:pt idx="14">
                  <c:v>42.680412292480469</c:v>
                </c:pt>
                <c:pt idx="15">
                  <c:v>38.866397857666016</c:v>
                </c:pt>
                <c:pt idx="16">
                  <c:v>39.034412384033203</c:v>
                </c:pt>
                <c:pt idx="17">
                  <c:v>43.6802978515625</c:v>
                </c:pt>
                <c:pt idx="18">
                  <c:v>38.240612030029297</c:v>
                </c:pt>
                <c:pt idx="19">
                  <c:v>43.642856597900391</c:v>
                </c:pt>
              </c:numCache>
            </c:numRef>
          </c:val>
          <c:extLst>
            <c:ext xmlns:c16="http://schemas.microsoft.com/office/drawing/2014/chart" uri="{C3380CC4-5D6E-409C-BE32-E72D297353CC}">
              <c16:uniqueId val="{00000000-A257-C448-B89E-D0E67F59B5D0}"/>
            </c:ext>
          </c:extLst>
        </c:ser>
        <c:ser>
          <c:idx val="0"/>
          <c:order val="1"/>
          <c:tx>
            <c:strRef>
              <c:f>'4.1.2 G46'!$G$25</c:f>
              <c:strCache>
                <c:ptCount val="1"/>
                <c:pt idx="0">
                  <c:v>Controles</c:v>
                </c:pt>
              </c:strCache>
            </c:strRef>
          </c:tx>
          <c:spPr>
            <a:solidFill>
              <a:sysClr val="window" lastClr="FFFFFF">
                <a:lumMod val="85000"/>
              </a:sysClr>
            </a:solidFill>
            <a:ln>
              <a:noFill/>
            </a:ln>
            <a:effectLst/>
          </c:spPr>
          <c:invertIfNegative val="0"/>
          <c:cat>
            <c:multiLvlStrRef>
              <c:f>'4.1.2 G46'!$D$26:$E$45</c:f>
              <c:multiLvlStrCache>
                <c:ptCount val="20"/>
                <c:lvl>
                  <c:pt idx="0">
                    <c:v>Total</c:v>
                  </c:pt>
                  <c:pt idx="1">
                    <c:v>Hombre</c:v>
                  </c:pt>
                  <c:pt idx="2">
                    <c:v>Mujer</c:v>
                  </c:pt>
                  <c:pt idx="3">
                    <c:v>Menos de 30 años</c:v>
                  </c:pt>
                  <c:pt idx="4">
                    <c:v>De 30 a 50 años</c:v>
                  </c:pt>
                  <c:pt idx="5">
                    <c:v>50 o más años</c:v>
                  </c:pt>
                  <c:pt idx="6">
                    <c:v>Bajo</c:v>
                  </c:pt>
                  <c:pt idx="7">
                    <c:v>Medio</c:v>
                  </c:pt>
                  <c:pt idx="8">
                    <c:v>Alto</c:v>
                  </c:pt>
                  <c:pt idx="9">
                    <c:v>Sí</c:v>
                  </c:pt>
                  <c:pt idx="10">
                    <c:v>No</c:v>
                  </c:pt>
                  <c:pt idx="11">
                    <c:v>Ninguna</c:v>
                  </c:pt>
                  <c:pt idx="12">
                    <c:v>Menos de 1 año</c:v>
                  </c:pt>
                  <c:pt idx="13">
                    <c:v>De 1 a 3 años</c:v>
                  </c:pt>
                  <c:pt idx="14">
                    <c:v>De 3 a 6 años</c:v>
                  </c:pt>
                  <c:pt idx="15">
                    <c:v>Más de 6 años</c:v>
                  </c:pt>
                  <c:pt idx="16">
                    <c:v>No</c:v>
                  </c:pt>
                  <c:pt idx="17">
                    <c:v>Sí</c:v>
                  </c:pt>
                  <c:pt idx="18">
                    <c:v>No</c:v>
                  </c:pt>
                  <c:pt idx="19">
                    <c:v>Sí</c:v>
                  </c:pt>
                </c:lvl>
                <c:lvl>
                  <c:pt idx="0">
                    <c:v>Sexo</c:v>
                  </c:pt>
                  <c:pt idx="3">
                    <c:v>Edad</c:v>
                  </c:pt>
                  <c:pt idx="6">
                    <c:v>Nivel educativo</c:v>
                  </c:pt>
                  <c:pt idx="9">
                    <c:v>Receptor/a de prestaciones</c:v>
                  </c:pt>
                  <c:pt idx="11">
                    <c:v>Experiencia previa</c:v>
                  </c:pt>
                  <c:pt idx="16">
                    <c:v>Formación SEXPE 3 años</c:v>
                  </c:pt>
                  <c:pt idx="18">
                    <c:v>Contrato subv. SEXPE 3 años</c:v>
                  </c:pt>
                </c:lvl>
              </c:multiLvlStrCache>
            </c:multiLvlStrRef>
          </c:cat>
          <c:val>
            <c:numRef>
              <c:f>'4.1.2 G46'!$G$26:$G$45</c:f>
              <c:numCache>
                <c:formatCode>#,##0.0</c:formatCode>
                <c:ptCount val="20"/>
                <c:pt idx="0">
                  <c:v>38.360244750976563</c:v>
                </c:pt>
                <c:pt idx="1">
                  <c:v>41</c:v>
                </c:pt>
                <c:pt idx="2">
                  <c:v>37</c:v>
                </c:pt>
                <c:pt idx="3">
                  <c:v>40.793201446533203</c:v>
                </c:pt>
                <c:pt idx="4">
                  <c:v>39.921337127685547</c:v>
                </c:pt>
                <c:pt idx="5">
                  <c:v>23.926380157470703</c:v>
                </c:pt>
                <c:pt idx="6">
                  <c:v>34.986774444580078</c:v>
                </c:pt>
                <c:pt idx="7">
                  <c:v>41.832324981689453</c:v>
                </c:pt>
                <c:pt idx="8">
                  <c:v>54.810493469238281</c:v>
                </c:pt>
                <c:pt idx="9">
                  <c:v>43</c:v>
                </c:pt>
                <c:pt idx="10">
                  <c:v>37</c:v>
                </c:pt>
                <c:pt idx="11">
                  <c:v>35.586162567138672</c:v>
                </c:pt>
                <c:pt idx="12">
                  <c:v>44.860630035400391</c:v>
                </c:pt>
                <c:pt idx="13">
                  <c:v>41.592918395996094</c:v>
                </c:pt>
                <c:pt idx="14">
                  <c:v>40</c:v>
                </c:pt>
                <c:pt idx="15">
                  <c:v>31.781375885009766</c:v>
                </c:pt>
                <c:pt idx="16">
                  <c:v>37.904468536376953</c:v>
                </c:pt>
                <c:pt idx="17">
                  <c:v>43.308551788330078</c:v>
                </c:pt>
                <c:pt idx="18">
                  <c:v>37.939346313476563</c:v>
                </c:pt>
                <c:pt idx="19">
                  <c:v>39.857143402099609</c:v>
                </c:pt>
              </c:numCache>
            </c:numRef>
          </c:val>
          <c:extLst>
            <c:ext xmlns:c16="http://schemas.microsoft.com/office/drawing/2014/chart" uri="{C3380CC4-5D6E-409C-BE32-E72D297353CC}">
              <c16:uniqueId val="{00000001-A257-C448-B89E-D0E67F59B5D0}"/>
            </c:ext>
          </c:extLst>
        </c:ser>
        <c:dLbls>
          <c:showLegendKey val="0"/>
          <c:showVal val="0"/>
          <c:showCatName val="0"/>
          <c:showSerName val="0"/>
          <c:showPercent val="0"/>
          <c:showBubbleSize val="0"/>
        </c:dLbls>
        <c:gapWidth val="50"/>
        <c:axId val="329938191"/>
        <c:axId val="329938607"/>
      </c:barChart>
      <c:catAx>
        <c:axId val="329938191"/>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max val="7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valAx>
      <c:spPr>
        <a:noFill/>
        <a:ln w="25400">
          <a:noFill/>
        </a:ln>
        <a:effectLst/>
      </c:spPr>
    </c:plotArea>
    <c:legend>
      <c:legendPos val="b"/>
      <c:layout>
        <c:manualLayout>
          <c:xMode val="edge"/>
          <c:yMode val="edge"/>
          <c:x val="0.10383597883597884"/>
          <c:y val="0.9286699074074074"/>
          <c:w val="0.73405853174603164"/>
          <c:h val="5.855931752743506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941316297726933"/>
          <c:y val="5.1713551050951448E-2"/>
          <c:w val="0.5588832671957672"/>
          <c:h val="0.83840740740740738"/>
        </c:manualLayout>
      </c:layout>
      <c:barChart>
        <c:barDir val="col"/>
        <c:grouping val="stacked"/>
        <c:varyColors val="0"/>
        <c:ser>
          <c:idx val="1"/>
          <c:order val="0"/>
          <c:tx>
            <c:strRef>
              <c:f>'4.1.2 G47'!$D$7</c:f>
              <c:strCache>
                <c:ptCount val="1"/>
                <c:pt idx="0">
                  <c:v>Han trabajado, pero no todos los días del 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'4.1.2 G47'!$E$5:$F$5</c:f>
              <c:strCache>
                <c:ptCount val="2"/>
                <c:pt idx="0">
                  <c:v>Tratados</c:v>
                </c:pt>
                <c:pt idx="1">
                  <c:v>Controles</c:v>
                </c:pt>
              </c:strCache>
            </c:strRef>
          </c:cat>
          <c:val>
            <c:numRef>
              <c:f>'4.1.2 G47'!$E$7:$F$7</c:f>
              <c:numCache>
                <c:formatCode>#,##0.0</c:formatCode>
                <c:ptCount val="2"/>
                <c:pt idx="0">
                  <c:v>15</c:v>
                </c:pt>
                <c:pt idx="1">
                  <c:v>13</c:v>
                </c:pt>
              </c:numCache>
            </c:numRef>
          </c:val>
          <c:extLst>
            <c:ext xmlns:c16="http://schemas.microsoft.com/office/drawing/2014/chart" uri="{C3380CC4-5D6E-409C-BE32-E72D297353CC}">
              <c16:uniqueId val="{00000000-B76F-9A4B-9BBE-C295ECB90CF7}"/>
            </c:ext>
          </c:extLst>
        </c:ser>
        <c:ser>
          <c:idx val="2"/>
          <c:order val="1"/>
          <c:tx>
            <c:strRef>
              <c:f>'4.1.2 G47'!$D$8</c:f>
              <c:strCache>
                <c:ptCount val="1"/>
                <c:pt idx="0">
                  <c:v>Han trabajado todos los días del mes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'4.1.2 G47'!$E$5:$F$5</c:f>
              <c:strCache>
                <c:ptCount val="2"/>
                <c:pt idx="0">
                  <c:v>Tratados</c:v>
                </c:pt>
                <c:pt idx="1">
                  <c:v>Controles</c:v>
                </c:pt>
              </c:strCache>
            </c:strRef>
          </c:cat>
          <c:val>
            <c:numRef>
              <c:f>'4.1.2 G47'!$E$8:$F$8</c:f>
              <c:numCache>
                <c:formatCode>#,##0.0</c:formatCode>
                <c:ptCount val="2"/>
                <c:pt idx="0">
                  <c:v>85</c:v>
                </c:pt>
                <c:pt idx="1">
                  <c:v>87</c:v>
                </c:pt>
              </c:numCache>
            </c:numRef>
          </c:val>
          <c:extLst>
            <c:ext xmlns:c16="http://schemas.microsoft.com/office/drawing/2014/chart" uri="{C3380CC4-5D6E-409C-BE32-E72D297353CC}">
              <c16:uniqueId val="{00000001-B76F-9A4B-9BBE-C295ECB90CF7}"/>
            </c:ext>
          </c:extLst>
        </c:ser>
        <c:dLbls>
          <c:showLegendKey val="0"/>
          <c:showVal val="0"/>
          <c:showCatName val="0"/>
          <c:showSerName val="0"/>
          <c:showPercent val="0"/>
          <c:showBubbleSize val="0"/>
        </c:dLbls>
        <c:gapWidth val="50"/>
        <c:overlap val="100"/>
        <c:axId val="329938191"/>
        <c:axId val="329938607"/>
      </c:barChart>
      <c:catAx>
        <c:axId val="32993819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valAx>
      <c:spPr>
        <a:noFill/>
        <a:ln>
          <a:noFill/>
        </a:ln>
        <a:effectLst/>
      </c:spPr>
    </c:plotArea>
    <c:legend>
      <c:legendPos val="r"/>
      <c:layout>
        <c:manualLayout>
          <c:xMode val="edge"/>
          <c:yMode val="edge"/>
          <c:x val="0.70783597883597882"/>
          <c:y val="5.3680092592592585E-2"/>
          <c:w val="0.26696560846560846"/>
          <c:h val="0.875233333333333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1653042328042328"/>
          <c:y val="1.2657782565799417E-2"/>
          <c:w val="0.84446524373132603"/>
          <c:h val="0.83697409278725554"/>
        </c:manualLayout>
      </c:layout>
      <c:barChart>
        <c:barDir val="bar"/>
        <c:grouping val="clustered"/>
        <c:varyColors val="0"/>
        <c:ser>
          <c:idx val="1"/>
          <c:order val="0"/>
          <c:tx>
            <c:strRef>
              <c:f>'4.1.2 G47'!$F$26</c:f>
              <c:strCache>
                <c:ptCount val="1"/>
                <c:pt idx="0">
                  <c:v>Tratados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'4.1.2 G47'!$D$27:$E$34</c:f>
              <c:multiLvlStrCache>
                <c:ptCount val="8"/>
                <c:lvl>
                  <c:pt idx="0">
                    <c:v>Cont. indefinido</c:v>
                  </c:pt>
                  <c:pt idx="1">
                    <c:v>Jorn. completa</c:v>
                  </c:pt>
                  <c:pt idx="2">
                    <c:v>Cont. indefinido</c:v>
                  </c:pt>
                  <c:pt idx="3">
                    <c:v>Jorn. completa</c:v>
                  </c:pt>
                  <c:pt idx="4">
                    <c:v>Cont. indefinido</c:v>
                  </c:pt>
                  <c:pt idx="5">
                    <c:v>Jorn. completa</c:v>
                  </c:pt>
                  <c:pt idx="6">
                    <c:v>Cont. indefinido</c:v>
                  </c:pt>
                  <c:pt idx="7">
                    <c:v>Jorn. completa</c:v>
                  </c:pt>
                </c:lvl>
                <c:lvl>
                  <c:pt idx="0">
                    <c:v>6m</c:v>
                  </c:pt>
                  <c:pt idx="2">
                    <c:v>12m</c:v>
                  </c:pt>
                  <c:pt idx="4">
                    <c:v>24m</c:v>
                  </c:pt>
                  <c:pt idx="6">
                    <c:v>36m</c:v>
                  </c:pt>
                </c:lvl>
              </c:multiLvlStrCache>
            </c:multiLvlStrRef>
          </c:cat>
          <c:val>
            <c:numRef>
              <c:f>'4.1.2 G47'!$F$27:$F$34</c:f>
              <c:numCache>
                <c:formatCode>#,##0.0</c:formatCode>
                <c:ptCount val="8"/>
                <c:pt idx="0">
                  <c:v>6.0340633392333984</c:v>
                </c:pt>
                <c:pt idx="1">
                  <c:v>66</c:v>
                </c:pt>
                <c:pt idx="2">
                  <c:v>9.5768375396728516</c:v>
                </c:pt>
                <c:pt idx="3">
                  <c:v>56.703788757324219</c:v>
                </c:pt>
                <c:pt idx="4">
                  <c:v>16.034395217895508</c:v>
                </c:pt>
                <c:pt idx="5">
                  <c:v>58.421852111816406</c:v>
                </c:pt>
                <c:pt idx="6">
                  <c:v>23.737373352050781</c:v>
                </c:pt>
                <c:pt idx="7">
                  <c:v>59.307361602783203</c:v>
                </c:pt>
              </c:numCache>
            </c:numRef>
          </c:val>
          <c:extLst>
            <c:ext xmlns:c16="http://schemas.microsoft.com/office/drawing/2014/chart" uri="{C3380CC4-5D6E-409C-BE32-E72D297353CC}">
              <c16:uniqueId val="{00000000-674E-1A44-A2B7-F1D911C8645E}"/>
            </c:ext>
          </c:extLst>
        </c:ser>
        <c:ser>
          <c:idx val="0"/>
          <c:order val="1"/>
          <c:tx>
            <c:strRef>
              <c:f>'4.1.2 G47'!$G$26</c:f>
              <c:strCache>
                <c:ptCount val="1"/>
                <c:pt idx="0">
                  <c:v>Controles</c:v>
                </c:pt>
              </c:strCache>
            </c:strRef>
          </c:tx>
          <c:spPr>
            <a:solidFill>
              <a:sysClr val="window" lastClr="FFFFFF">
                <a:lumMod val="85000"/>
              </a:sys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'4.1.2 G47'!$D$27:$E$34</c:f>
              <c:multiLvlStrCache>
                <c:ptCount val="8"/>
                <c:lvl>
                  <c:pt idx="0">
                    <c:v>Cont. indefinido</c:v>
                  </c:pt>
                  <c:pt idx="1">
                    <c:v>Jorn. completa</c:v>
                  </c:pt>
                  <c:pt idx="2">
                    <c:v>Cont. indefinido</c:v>
                  </c:pt>
                  <c:pt idx="3">
                    <c:v>Jorn. completa</c:v>
                  </c:pt>
                  <c:pt idx="4">
                    <c:v>Cont. indefinido</c:v>
                  </c:pt>
                  <c:pt idx="5">
                    <c:v>Jorn. completa</c:v>
                  </c:pt>
                  <c:pt idx="6">
                    <c:v>Cont. indefinido</c:v>
                  </c:pt>
                  <c:pt idx="7">
                    <c:v>Jorn. completa</c:v>
                  </c:pt>
                </c:lvl>
                <c:lvl>
                  <c:pt idx="0">
                    <c:v>6m</c:v>
                  </c:pt>
                  <c:pt idx="2">
                    <c:v>12m</c:v>
                  </c:pt>
                  <c:pt idx="4">
                    <c:v>24m</c:v>
                  </c:pt>
                  <c:pt idx="6">
                    <c:v>36m</c:v>
                  </c:pt>
                </c:lvl>
              </c:multiLvlStrCache>
            </c:multiLvlStrRef>
          </c:cat>
          <c:val>
            <c:numRef>
              <c:f>'4.1.2 G47'!$G$27:$G$34</c:f>
              <c:numCache>
                <c:formatCode>#,##0.0</c:formatCode>
                <c:ptCount val="8"/>
                <c:pt idx="0">
                  <c:v>15</c:v>
                </c:pt>
                <c:pt idx="1">
                  <c:v>63.404022216796875</c:v>
                </c:pt>
                <c:pt idx="2">
                  <c:v>17</c:v>
                </c:pt>
                <c:pt idx="3">
                  <c:v>61.676036834716797</c:v>
                </c:pt>
                <c:pt idx="4">
                  <c:v>23</c:v>
                </c:pt>
                <c:pt idx="5">
                  <c:v>63.132530212402344</c:v>
                </c:pt>
                <c:pt idx="6">
                  <c:v>27</c:v>
                </c:pt>
                <c:pt idx="7">
                  <c:v>64.384681701660156</c:v>
                </c:pt>
              </c:numCache>
            </c:numRef>
          </c:val>
          <c:extLst>
            <c:ext xmlns:c16="http://schemas.microsoft.com/office/drawing/2014/chart" uri="{C3380CC4-5D6E-409C-BE32-E72D297353CC}">
              <c16:uniqueId val="{00000001-674E-1A44-A2B7-F1D911C8645E}"/>
            </c:ext>
          </c:extLst>
        </c:ser>
        <c:dLbls>
          <c:showLegendKey val="0"/>
          <c:showVal val="0"/>
          <c:showCatName val="0"/>
          <c:showSerName val="0"/>
          <c:showPercent val="0"/>
          <c:showBubbleSize val="0"/>
        </c:dLbls>
        <c:gapWidth val="50"/>
        <c:axId val="329938191"/>
        <c:axId val="329938607"/>
      </c:barChart>
      <c:catAx>
        <c:axId val="329938191"/>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max val="80"/>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majorUnit val="20"/>
      </c:valAx>
      <c:spPr>
        <a:noFill/>
        <a:ln w="25400">
          <a:noFill/>
        </a:ln>
        <a:effectLst/>
      </c:spPr>
    </c:plotArea>
    <c:legend>
      <c:legendPos val="b"/>
      <c:layout>
        <c:manualLayout>
          <c:xMode val="edge"/>
          <c:yMode val="edge"/>
          <c:x val="7.8637566137566173E-2"/>
          <c:y val="0.9286699074074074"/>
          <c:w val="0.81805324074074071"/>
          <c:h val="6.1469640547214925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8021515960375834E-2"/>
          <c:y val="5.1713551050951448E-2"/>
          <c:w val="0.87585684698983357"/>
          <c:h val="0.82536530557883703"/>
        </c:manualLayout>
      </c:layout>
      <c:lineChart>
        <c:grouping val="standard"/>
        <c:varyColors val="0"/>
        <c:ser>
          <c:idx val="1"/>
          <c:order val="0"/>
          <c:tx>
            <c:strRef>
              <c:f>'4.1.3 G48'!$F$2</c:f>
              <c:strCache>
                <c:ptCount val="1"/>
              </c:strCache>
            </c:strRef>
          </c:tx>
          <c:spPr>
            <a:ln w="25400" cap="rnd">
              <a:noFill/>
              <a:round/>
            </a:ln>
            <a:effectLst/>
          </c:spPr>
          <c:marker>
            <c:symbol val="square"/>
            <c:size val="3"/>
            <c:spPr>
              <a:solidFill>
                <a:schemeClr val="accent2"/>
              </a:solidFill>
              <a:ln w="9525">
                <a:noFill/>
              </a:ln>
              <a:effectLst/>
            </c:spPr>
          </c:marker>
          <c:errBars>
            <c:errDir val="y"/>
            <c:errBarType val="both"/>
            <c:errValType val="cust"/>
            <c:noEndCap val="0"/>
            <c:plus>
              <c:numRef>
                <c:f>'4.1.3 G48'!$H$4:$H$64</c:f>
                <c:numCache>
                  <c:formatCode>General</c:formatCode>
                  <c:ptCount val="61"/>
                  <c:pt idx="0">
                    <c:v>0</c:v>
                  </c:pt>
                  <c:pt idx="1">
                    <c:v>0.78400000000000003</c:v>
                  </c:pt>
                  <c:pt idx="2">
                    <c:v>0.98</c:v>
                  </c:pt>
                  <c:pt idx="3">
                    <c:v>1.1759999999999999</c:v>
                  </c:pt>
                  <c:pt idx="4">
                    <c:v>1.1759999999999999</c:v>
                  </c:pt>
                  <c:pt idx="5">
                    <c:v>1.3720000000000001</c:v>
                  </c:pt>
                  <c:pt idx="6">
                    <c:v>1.5680000000000001</c:v>
                  </c:pt>
                  <c:pt idx="7">
                    <c:v>1.5680000000000001</c:v>
                  </c:pt>
                  <c:pt idx="8">
                    <c:v>1.7639999999999998</c:v>
                  </c:pt>
                  <c:pt idx="9">
                    <c:v>1.7639999999999998</c:v>
                  </c:pt>
                  <c:pt idx="10">
                    <c:v>1.5680000000000001</c:v>
                  </c:pt>
                  <c:pt idx="11">
                    <c:v>1.5680000000000001</c:v>
                  </c:pt>
                  <c:pt idx="12">
                    <c:v>1.7639999999999998</c:v>
                  </c:pt>
                  <c:pt idx="13">
                    <c:v>1.7639999999999998</c:v>
                  </c:pt>
                  <c:pt idx="14">
                    <c:v>1.7639999999999998</c:v>
                  </c:pt>
                  <c:pt idx="15">
                    <c:v>1.7639999999999998</c:v>
                  </c:pt>
                  <c:pt idx="16">
                    <c:v>1.7639999999999998</c:v>
                  </c:pt>
                  <c:pt idx="17">
                    <c:v>1.7639999999999998</c:v>
                  </c:pt>
                  <c:pt idx="18">
                    <c:v>1.96</c:v>
                  </c:pt>
                  <c:pt idx="19">
                    <c:v>1.96</c:v>
                  </c:pt>
                  <c:pt idx="20">
                    <c:v>1.96</c:v>
                  </c:pt>
                  <c:pt idx="21">
                    <c:v>1.96</c:v>
                  </c:pt>
                  <c:pt idx="22">
                    <c:v>1.7639999999999998</c:v>
                  </c:pt>
                  <c:pt idx="23">
                    <c:v>1.5680000000000001</c:v>
                  </c:pt>
                  <c:pt idx="25">
                    <c:v>1.96</c:v>
                  </c:pt>
                  <c:pt idx="26">
                    <c:v>1.96</c:v>
                  </c:pt>
                  <c:pt idx="27">
                    <c:v>1.96</c:v>
                  </c:pt>
                  <c:pt idx="28">
                    <c:v>1.96</c:v>
                  </c:pt>
                  <c:pt idx="29">
                    <c:v>2.1559999999999997</c:v>
                  </c:pt>
                  <c:pt idx="30">
                    <c:v>2.1559999999999997</c:v>
                  </c:pt>
                  <c:pt idx="31">
                    <c:v>2.1559999999999997</c:v>
                  </c:pt>
                  <c:pt idx="32">
                    <c:v>2.1559999999999997</c:v>
                  </c:pt>
                  <c:pt idx="33">
                    <c:v>2.1559999999999997</c:v>
                  </c:pt>
                  <c:pt idx="34">
                    <c:v>2.1559999999999997</c:v>
                  </c:pt>
                  <c:pt idx="35">
                    <c:v>2.1559999999999997</c:v>
                  </c:pt>
                  <c:pt idx="36">
                    <c:v>2.1559999999999997</c:v>
                  </c:pt>
                  <c:pt idx="37">
                    <c:v>2.1559999999999997</c:v>
                  </c:pt>
                  <c:pt idx="38">
                    <c:v>2.1559999999999997</c:v>
                  </c:pt>
                  <c:pt idx="39">
                    <c:v>2.1559999999999997</c:v>
                  </c:pt>
                  <c:pt idx="40">
                    <c:v>2.1559999999999997</c:v>
                  </c:pt>
                  <c:pt idx="41">
                    <c:v>2.1559999999999997</c:v>
                  </c:pt>
                  <c:pt idx="42">
                    <c:v>2.1559999999999997</c:v>
                  </c:pt>
                  <c:pt idx="43">
                    <c:v>2.1559999999999997</c:v>
                  </c:pt>
                  <c:pt idx="44">
                    <c:v>2.3519999999999999</c:v>
                  </c:pt>
                  <c:pt idx="45">
                    <c:v>2.3519999999999999</c:v>
                  </c:pt>
                  <c:pt idx="46">
                    <c:v>2.3519999999999999</c:v>
                  </c:pt>
                  <c:pt idx="47">
                    <c:v>2.3519999999999999</c:v>
                  </c:pt>
                  <c:pt idx="48">
                    <c:v>2.3519999999999999</c:v>
                  </c:pt>
                  <c:pt idx="49">
                    <c:v>2.1559999999999997</c:v>
                  </c:pt>
                  <c:pt idx="50">
                    <c:v>2.3519999999999999</c:v>
                  </c:pt>
                  <c:pt idx="51">
                    <c:v>2.3519999999999999</c:v>
                  </c:pt>
                  <c:pt idx="52">
                    <c:v>2.3519999999999999</c:v>
                  </c:pt>
                  <c:pt idx="53">
                    <c:v>2.3519999999999999</c:v>
                  </c:pt>
                  <c:pt idx="54">
                    <c:v>2.3519999999999999</c:v>
                  </c:pt>
                  <c:pt idx="55">
                    <c:v>2.3519999999999999</c:v>
                  </c:pt>
                  <c:pt idx="56">
                    <c:v>2.548</c:v>
                  </c:pt>
                  <c:pt idx="57">
                    <c:v>2.548</c:v>
                  </c:pt>
                  <c:pt idx="58">
                    <c:v>2.548</c:v>
                  </c:pt>
                  <c:pt idx="59">
                    <c:v>2.548</c:v>
                  </c:pt>
                  <c:pt idx="60">
                    <c:v>0</c:v>
                  </c:pt>
                </c:numCache>
              </c:numRef>
            </c:plus>
            <c:minus>
              <c:numRef>
                <c:f>'4.1.3 G48'!$H$4:$H$64</c:f>
                <c:numCache>
                  <c:formatCode>General</c:formatCode>
                  <c:ptCount val="61"/>
                  <c:pt idx="0">
                    <c:v>0</c:v>
                  </c:pt>
                  <c:pt idx="1">
                    <c:v>0.78400000000000003</c:v>
                  </c:pt>
                  <c:pt idx="2">
                    <c:v>0.98</c:v>
                  </c:pt>
                  <c:pt idx="3">
                    <c:v>1.1759999999999999</c:v>
                  </c:pt>
                  <c:pt idx="4">
                    <c:v>1.1759999999999999</c:v>
                  </c:pt>
                  <c:pt idx="5">
                    <c:v>1.3720000000000001</c:v>
                  </c:pt>
                  <c:pt idx="6">
                    <c:v>1.5680000000000001</c:v>
                  </c:pt>
                  <c:pt idx="7">
                    <c:v>1.5680000000000001</c:v>
                  </c:pt>
                  <c:pt idx="8">
                    <c:v>1.7639999999999998</c:v>
                  </c:pt>
                  <c:pt idx="9">
                    <c:v>1.7639999999999998</c:v>
                  </c:pt>
                  <c:pt idx="10">
                    <c:v>1.5680000000000001</c:v>
                  </c:pt>
                  <c:pt idx="11">
                    <c:v>1.5680000000000001</c:v>
                  </c:pt>
                  <c:pt idx="12">
                    <c:v>1.7639999999999998</c:v>
                  </c:pt>
                  <c:pt idx="13">
                    <c:v>1.7639999999999998</c:v>
                  </c:pt>
                  <c:pt idx="14">
                    <c:v>1.7639999999999998</c:v>
                  </c:pt>
                  <c:pt idx="15">
                    <c:v>1.7639999999999998</c:v>
                  </c:pt>
                  <c:pt idx="16">
                    <c:v>1.7639999999999998</c:v>
                  </c:pt>
                  <c:pt idx="17">
                    <c:v>1.7639999999999998</c:v>
                  </c:pt>
                  <c:pt idx="18">
                    <c:v>1.96</c:v>
                  </c:pt>
                  <c:pt idx="19">
                    <c:v>1.96</c:v>
                  </c:pt>
                  <c:pt idx="20">
                    <c:v>1.96</c:v>
                  </c:pt>
                  <c:pt idx="21">
                    <c:v>1.96</c:v>
                  </c:pt>
                  <c:pt idx="22">
                    <c:v>1.7639999999999998</c:v>
                  </c:pt>
                  <c:pt idx="23">
                    <c:v>1.5680000000000001</c:v>
                  </c:pt>
                  <c:pt idx="25">
                    <c:v>1.96</c:v>
                  </c:pt>
                  <c:pt idx="26">
                    <c:v>1.96</c:v>
                  </c:pt>
                  <c:pt idx="27">
                    <c:v>1.96</c:v>
                  </c:pt>
                  <c:pt idx="28">
                    <c:v>1.96</c:v>
                  </c:pt>
                  <c:pt idx="29">
                    <c:v>2.1559999999999997</c:v>
                  </c:pt>
                  <c:pt idx="30">
                    <c:v>2.1559999999999997</c:v>
                  </c:pt>
                  <c:pt idx="31">
                    <c:v>2.1559999999999997</c:v>
                  </c:pt>
                  <c:pt idx="32">
                    <c:v>2.1559999999999997</c:v>
                  </c:pt>
                  <c:pt idx="33">
                    <c:v>2.1559999999999997</c:v>
                  </c:pt>
                  <c:pt idx="34">
                    <c:v>2.1559999999999997</c:v>
                  </c:pt>
                  <c:pt idx="35">
                    <c:v>2.1559999999999997</c:v>
                  </c:pt>
                  <c:pt idx="36">
                    <c:v>2.1559999999999997</c:v>
                  </c:pt>
                  <c:pt idx="37">
                    <c:v>2.1559999999999997</c:v>
                  </c:pt>
                  <c:pt idx="38">
                    <c:v>2.1559999999999997</c:v>
                  </c:pt>
                  <c:pt idx="39">
                    <c:v>2.1559999999999997</c:v>
                  </c:pt>
                  <c:pt idx="40">
                    <c:v>2.1559999999999997</c:v>
                  </c:pt>
                  <c:pt idx="41">
                    <c:v>2.1559999999999997</c:v>
                  </c:pt>
                  <c:pt idx="42">
                    <c:v>2.1559999999999997</c:v>
                  </c:pt>
                  <c:pt idx="43">
                    <c:v>2.1559999999999997</c:v>
                  </c:pt>
                  <c:pt idx="44">
                    <c:v>2.3519999999999999</c:v>
                  </c:pt>
                  <c:pt idx="45">
                    <c:v>2.3519999999999999</c:v>
                  </c:pt>
                  <c:pt idx="46">
                    <c:v>2.3519999999999999</c:v>
                  </c:pt>
                  <c:pt idx="47">
                    <c:v>2.3519999999999999</c:v>
                  </c:pt>
                  <c:pt idx="48">
                    <c:v>2.3519999999999999</c:v>
                  </c:pt>
                  <c:pt idx="49">
                    <c:v>2.1559999999999997</c:v>
                  </c:pt>
                  <c:pt idx="50">
                    <c:v>2.3519999999999999</c:v>
                  </c:pt>
                  <c:pt idx="51">
                    <c:v>2.3519999999999999</c:v>
                  </c:pt>
                  <c:pt idx="52">
                    <c:v>2.3519999999999999</c:v>
                  </c:pt>
                  <c:pt idx="53">
                    <c:v>2.3519999999999999</c:v>
                  </c:pt>
                  <c:pt idx="54">
                    <c:v>2.3519999999999999</c:v>
                  </c:pt>
                  <c:pt idx="55">
                    <c:v>2.3519999999999999</c:v>
                  </c:pt>
                  <c:pt idx="56">
                    <c:v>2.548</c:v>
                  </c:pt>
                  <c:pt idx="57">
                    <c:v>2.548</c:v>
                  </c:pt>
                  <c:pt idx="58">
                    <c:v>2.548</c:v>
                  </c:pt>
                  <c:pt idx="59">
                    <c:v>2.548</c:v>
                  </c:pt>
                  <c:pt idx="60">
                    <c:v>0</c:v>
                  </c:pt>
                </c:numCache>
              </c:numRef>
            </c:minus>
            <c:spPr>
              <a:noFill/>
              <a:ln w="9525" cap="flat" cmpd="sng" algn="ctr">
                <a:solidFill>
                  <a:srgbClr val="430416"/>
                </a:solidFill>
                <a:round/>
              </a:ln>
              <a:effectLst/>
            </c:spPr>
          </c:errBars>
          <c:cat>
            <c:multiLvlStrRef>
              <c:f>'4.1.3 G48'!$D$4:$E$64</c:f>
              <c:multiLvlStrCache>
                <c:ptCount val="61"/>
                <c:lvl>
                  <c:pt idx="0">
                    <c:v>-24</c:v>
                  </c:pt>
                  <c:pt idx="1">
                    <c:v>-23</c:v>
                  </c:pt>
                  <c:pt idx="2">
                    <c:v>-22</c:v>
                  </c:pt>
                  <c:pt idx="3">
                    <c:v>-21</c:v>
                  </c:pt>
                  <c:pt idx="4">
                    <c:v>-20</c:v>
                  </c:pt>
                  <c:pt idx="5">
                    <c:v>-19</c:v>
                  </c:pt>
                  <c:pt idx="6">
                    <c:v>-18</c:v>
                  </c:pt>
                  <c:pt idx="7">
                    <c:v>-17</c:v>
                  </c:pt>
                  <c:pt idx="8">
                    <c:v>-16</c:v>
                  </c:pt>
                  <c:pt idx="9">
                    <c:v>-15</c:v>
                  </c:pt>
                  <c:pt idx="10">
                    <c:v>-14</c:v>
                  </c:pt>
                  <c:pt idx="11">
                    <c:v>-13</c:v>
                  </c:pt>
                  <c:pt idx="12">
                    <c:v>-12</c:v>
                  </c:pt>
                  <c:pt idx="13">
                    <c:v>-11</c:v>
                  </c:pt>
                  <c:pt idx="14">
                    <c:v>-10</c:v>
                  </c:pt>
                  <c:pt idx="15">
                    <c:v>-9</c:v>
                  </c:pt>
                  <c:pt idx="16">
                    <c:v>-8</c:v>
                  </c:pt>
                  <c:pt idx="17">
                    <c:v>-7</c:v>
                  </c:pt>
                  <c:pt idx="18">
                    <c:v>-6</c:v>
                  </c:pt>
                  <c:pt idx="19">
                    <c:v>-5</c:v>
                  </c:pt>
                  <c:pt idx="20">
                    <c:v>-4</c:v>
                  </c:pt>
                  <c:pt idx="21">
                    <c:v>-3</c:v>
                  </c:pt>
                  <c:pt idx="22">
                    <c:v>-2</c:v>
                  </c:pt>
                  <c:pt idx="23">
                    <c:v>-1</c:v>
                  </c:pt>
                  <c:pt idx="25">
                    <c:v>1</c:v>
                  </c:pt>
                  <c:pt idx="26">
                    <c:v>2</c:v>
                  </c:pt>
                  <c:pt idx="27">
                    <c:v>3</c:v>
                  </c:pt>
                  <c:pt idx="28">
                    <c:v>4</c:v>
                  </c:pt>
                  <c:pt idx="29">
                    <c:v>5</c:v>
                  </c:pt>
                  <c:pt idx="30">
                    <c:v>6</c:v>
                  </c:pt>
                  <c:pt idx="31">
                    <c:v>7</c:v>
                  </c:pt>
                  <c:pt idx="32">
                    <c:v>8</c:v>
                  </c:pt>
                  <c:pt idx="33">
                    <c:v>9</c:v>
                  </c:pt>
                  <c:pt idx="34">
                    <c:v>10</c:v>
                  </c:pt>
                  <c:pt idx="35">
                    <c:v>11</c:v>
                  </c:pt>
                  <c:pt idx="36">
                    <c:v>12</c:v>
                  </c:pt>
                  <c:pt idx="37">
                    <c:v>13</c:v>
                  </c:pt>
                  <c:pt idx="38">
                    <c:v>14</c:v>
                  </c:pt>
                  <c:pt idx="39">
                    <c:v>15</c:v>
                  </c:pt>
                  <c:pt idx="40">
                    <c:v>16</c:v>
                  </c:pt>
                  <c:pt idx="41">
                    <c:v>17</c:v>
                  </c:pt>
                  <c:pt idx="42">
                    <c:v>18</c:v>
                  </c:pt>
                  <c:pt idx="43">
                    <c:v>19</c:v>
                  </c:pt>
                  <c:pt idx="44">
                    <c:v>20</c:v>
                  </c:pt>
                  <c:pt idx="45">
                    <c:v>21</c:v>
                  </c:pt>
                  <c:pt idx="46">
                    <c:v>22</c:v>
                  </c:pt>
                  <c:pt idx="47">
                    <c:v>23</c:v>
                  </c:pt>
                  <c:pt idx="48">
                    <c:v>24</c:v>
                  </c:pt>
                  <c:pt idx="49">
                    <c:v>25</c:v>
                  </c:pt>
                  <c:pt idx="50">
                    <c:v>26</c:v>
                  </c:pt>
                  <c:pt idx="51">
                    <c:v>27</c:v>
                  </c:pt>
                  <c:pt idx="52">
                    <c:v>28</c:v>
                  </c:pt>
                  <c:pt idx="53">
                    <c:v>29</c:v>
                  </c:pt>
                  <c:pt idx="54">
                    <c:v>30</c:v>
                  </c:pt>
                  <c:pt idx="55">
                    <c:v>31</c:v>
                  </c:pt>
                  <c:pt idx="56">
                    <c:v>32</c:v>
                  </c:pt>
                  <c:pt idx="57">
                    <c:v>33</c:v>
                  </c:pt>
                  <c:pt idx="58">
                    <c:v>34</c:v>
                  </c:pt>
                  <c:pt idx="59">
                    <c:v>35</c:v>
                  </c:pt>
                  <c:pt idx="60">
                    <c:v>36</c:v>
                  </c:pt>
                </c:lvl>
                <c:lvl>
                  <c:pt idx="0">
                    <c:v>Antes del tratamiento</c:v>
                  </c:pt>
                  <c:pt idx="24">
                    <c:v>Después del tratamiento</c:v>
                  </c:pt>
                </c:lvl>
              </c:multiLvlStrCache>
            </c:multiLvlStrRef>
          </c:cat>
          <c:val>
            <c:numRef>
              <c:f>'4.1.3 G48'!$F$4:$F$65</c:f>
              <c:numCache>
                <c:formatCode>#,##0.0</c:formatCode>
                <c:ptCount val="62"/>
                <c:pt idx="0">
                  <c:v>0</c:v>
                </c:pt>
                <c:pt idx="1">
                  <c:v>-0.3</c:v>
                </c:pt>
                <c:pt idx="2">
                  <c:v>-0.5</c:v>
                </c:pt>
                <c:pt idx="3">
                  <c:v>-0.89999999999999991</c:v>
                </c:pt>
                <c:pt idx="4">
                  <c:v>-0.3</c:v>
                </c:pt>
                <c:pt idx="5">
                  <c:v>-0.70000000000000007</c:v>
                </c:pt>
                <c:pt idx="6">
                  <c:v>0.2</c:v>
                </c:pt>
                <c:pt idx="7">
                  <c:v>0.2</c:v>
                </c:pt>
                <c:pt idx="8">
                  <c:v>-0.70000000000000007</c:v>
                </c:pt>
                <c:pt idx="9">
                  <c:v>-0.70000000000000007</c:v>
                </c:pt>
                <c:pt idx="10">
                  <c:v>-0.6</c:v>
                </c:pt>
                <c:pt idx="11">
                  <c:v>-0.6</c:v>
                </c:pt>
                <c:pt idx="12">
                  <c:v>0</c:v>
                </c:pt>
                <c:pt idx="13">
                  <c:v>-0.1</c:v>
                </c:pt>
                <c:pt idx="14">
                  <c:v>-0.2</c:v>
                </c:pt>
                <c:pt idx="15">
                  <c:v>-0.2</c:v>
                </c:pt>
                <c:pt idx="16">
                  <c:v>-0.3</c:v>
                </c:pt>
                <c:pt idx="17">
                  <c:v>-0.6</c:v>
                </c:pt>
                <c:pt idx="18">
                  <c:v>-0.2</c:v>
                </c:pt>
                <c:pt idx="19">
                  <c:v>-0.1</c:v>
                </c:pt>
                <c:pt idx="20">
                  <c:v>-1.0999999999999999</c:v>
                </c:pt>
                <c:pt idx="21">
                  <c:v>-1.3</c:v>
                </c:pt>
                <c:pt idx="22">
                  <c:v>-0.8</c:v>
                </c:pt>
                <c:pt idx="23">
                  <c:v>-1.0999999999999999</c:v>
                </c:pt>
                <c:pt idx="25">
                  <c:v>-16.3</c:v>
                </c:pt>
                <c:pt idx="26">
                  <c:v>-12.2</c:v>
                </c:pt>
                <c:pt idx="27">
                  <c:v>-9.4</c:v>
                </c:pt>
                <c:pt idx="28">
                  <c:v>-5.8999999999999995</c:v>
                </c:pt>
                <c:pt idx="29">
                  <c:v>-2.9000000000000004</c:v>
                </c:pt>
                <c:pt idx="30">
                  <c:v>-1</c:v>
                </c:pt>
                <c:pt idx="31">
                  <c:v>1.0999999999999999</c:v>
                </c:pt>
                <c:pt idx="32">
                  <c:v>0.2</c:v>
                </c:pt>
                <c:pt idx="33">
                  <c:v>0.1</c:v>
                </c:pt>
                <c:pt idx="34">
                  <c:v>0.3</c:v>
                </c:pt>
                <c:pt idx="35">
                  <c:v>1</c:v>
                </c:pt>
                <c:pt idx="36">
                  <c:v>0.1</c:v>
                </c:pt>
                <c:pt idx="37">
                  <c:v>0.6</c:v>
                </c:pt>
                <c:pt idx="38">
                  <c:v>1.5</c:v>
                </c:pt>
                <c:pt idx="39">
                  <c:v>0.8</c:v>
                </c:pt>
                <c:pt idx="40">
                  <c:v>1</c:v>
                </c:pt>
                <c:pt idx="41">
                  <c:v>1.4000000000000001</c:v>
                </c:pt>
                <c:pt idx="42">
                  <c:v>2.9000000000000004</c:v>
                </c:pt>
                <c:pt idx="43">
                  <c:v>3.5999999999999996</c:v>
                </c:pt>
                <c:pt idx="44">
                  <c:v>3.4000000000000004</c:v>
                </c:pt>
                <c:pt idx="45">
                  <c:v>4.5</c:v>
                </c:pt>
                <c:pt idx="46">
                  <c:v>3.6999999999999997</c:v>
                </c:pt>
                <c:pt idx="47">
                  <c:v>2.9000000000000004</c:v>
                </c:pt>
                <c:pt idx="48">
                  <c:v>1.9</c:v>
                </c:pt>
                <c:pt idx="49">
                  <c:v>2.6</c:v>
                </c:pt>
                <c:pt idx="50">
                  <c:v>1.3</c:v>
                </c:pt>
                <c:pt idx="51">
                  <c:v>1.0999999999999999</c:v>
                </c:pt>
                <c:pt idx="52">
                  <c:v>1.3</c:v>
                </c:pt>
                <c:pt idx="53">
                  <c:v>1.3</c:v>
                </c:pt>
                <c:pt idx="54">
                  <c:v>2.2999999999999998</c:v>
                </c:pt>
                <c:pt idx="55">
                  <c:v>3.6999999999999997</c:v>
                </c:pt>
                <c:pt idx="56">
                  <c:v>4.2</c:v>
                </c:pt>
                <c:pt idx="57">
                  <c:v>2.6</c:v>
                </c:pt>
                <c:pt idx="58">
                  <c:v>2.5</c:v>
                </c:pt>
                <c:pt idx="59">
                  <c:v>1.0999999999999999</c:v>
                </c:pt>
                <c:pt idx="60">
                  <c:v>0.8</c:v>
                </c:pt>
              </c:numCache>
            </c:numRef>
          </c:val>
          <c:smooth val="0"/>
          <c:extLst>
            <c:ext xmlns:c16="http://schemas.microsoft.com/office/drawing/2014/chart" uri="{C3380CC4-5D6E-409C-BE32-E72D297353CC}">
              <c16:uniqueId val="{00000000-A380-C841-9227-E7E9149DAB47}"/>
            </c:ext>
          </c:extLst>
        </c:ser>
        <c:dLbls>
          <c:showLegendKey val="0"/>
          <c:showVal val="0"/>
          <c:showCatName val="0"/>
          <c:showSerName val="0"/>
          <c:showPercent val="0"/>
          <c:showBubbleSize val="0"/>
        </c:dLbls>
        <c:marker val="1"/>
        <c:smooth val="0"/>
        <c:axId val="329938191"/>
        <c:axId val="329938607"/>
      </c:lineChart>
      <c:catAx>
        <c:axId val="329938191"/>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tickLblSkip val="2"/>
        <c:noMultiLvlLbl val="0"/>
      </c:catAx>
      <c:valAx>
        <c:axId val="329938607"/>
        <c:scaling>
          <c:orientation val="minMax"/>
          <c:max val="30"/>
          <c:min val="-3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36964129483809E-2"/>
          <c:y val="8.7962962962962965E-2"/>
          <c:w val="0.87990748031496058"/>
          <c:h val="0.64169574908312688"/>
        </c:manualLayout>
      </c:layout>
      <c:barChart>
        <c:barDir val="col"/>
        <c:grouping val="clustered"/>
        <c:varyColors val="0"/>
        <c:ser>
          <c:idx val="0"/>
          <c:order val="0"/>
          <c:tx>
            <c:strRef>
              <c:f>'1.2.2.3 G9'!$E$5</c:f>
              <c:strCache>
                <c:ptCount val="1"/>
                <c:pt idx="0">
                  <c:v>España</c:v>
                </c:pt>
              </c:strCache>
            </c:strRef>
          </c:tx>
          <c:spPr>
            <a:solidFill>
              <a:srgbClr val="64636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'1.2.2.3 G9'!$D$6:$D$9</c:f>
              <c:strCache>
                <c:ptCount val="4"/>
                <c:pt idx="0">
                  <c:v>Administración central y Seguridad Social</c:v>
                </c:pt>
                <c:pt idx="1">
                  <c:v>Administración autonómica</c:v>
                </c:pt>
                <c:pt idx="2">
                  <c:v>Administración 
local</c:v>
                </c:pt>
                <c:pt idx="3">
                  <c:v>Empresas públicas e Instituciones financieras públicas</c:v>
                </c:pt>
              </c:strCache>
            </c:strRef>
          </c:cat>
          <c:val>
            <c:numRef>
              <c:f>'1.2.2.3 G9'!$E$6:$E$9</c:f>
              <c:numCache>
                <c:formatCode>#,##0.0</c:formatCode>
                <c:ptCount val="4"/>
                <c:pt idx="0">
                  <c:v>32.073880000000003</c:v>
                </c:pt>
                <c:pt idx="1">
                  <c:v>36.236069999999998</c:v>
                </c:pt>
                <c:pt idx="2">
                  <c:v>35.850860000000004</c:v>
                </c:pt>
                <c:pt idx="3">
                  <c:v>17.714020000000001</c:v>
                </c:pt>
              </c:numCache>
            </c:numRef>
          </c:val>
          <c:extLst>
            <c:ext xmlns:c16="http://schemas.microsoft.com/office/drawing/2014/chart" uri="{C3380CC4-5D6E-409C-BE32-E72D297353CC}">
              <c16:uniqueId val="{00000000-9C1D-4E8F-B7E5-8D9D0167E2DA}"/>
            </c:ext>
          </c:extLst>
        </c:ser>
        <c:ser>
          <c:idx val="1"/>
          <c:order val="1"/>
          <c:tx>
            <c:strRef>
              <c:f>'1.2.2.3 G9'!$F$5</c:f>
              <c:strCache>
                <c:ptCount val="1"/>
                <c:pt idx="0">
                  <c:v>Extremadura</c:v>
                </c:pt>
              </c:strCache>
            </c:strRef>
          </c:tx>
          <c:spPr>
            <a:solidFill>
              <a:srgbClr val="83082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'1.2.2.3 G9'!$D$6:$D$9</c:f>
              <c:strCache>
                <c:ptCount val="4"/>
                <c:pt idx="0">
                  <c:v>Administración central y Seguridad Social</c:v>
                </c:pt>
                <c:pt idx="1">
                  <c:v>Administración autonómica</c:v>
                </c:pt>
                <c:pt idx="2">
                  <c:v>Administración 
local</c:v>
                </c:pt>
                <c:pt idx="3">
                  <c:v>Empresas públicas e Instituciones financieras públicas</c:v>
                </c:pt>
              </c:strCache>
            </c:strRef>
          </c:cat>
          <c:val>
            <c:numRef>
              <c:f>'1.2.2.3 G9'!$F$6:$F$9</c:f>
              <c:numCache>
                <c:formatCode>#,##0.0</c:formatCode>
                <c:ptCount val="4"/>
                <c:pt idx="0">
                  <c:v>10.842830000000001</c:v>
                </c:pt>
                <c:pt idx="1">
                  <c:v>33.009590000000003</c:v>
                </c:pt>
                <c:pt idx="2">
                  <c:v>65.106920000000002</c:v>
                </c:pt>
                <c:pt idx="3">
                  <c:v>36.429430000000004</c:v>
                </c:pt>
              </c:numCache>
            </c:numRef>
          </c:val>
          <c:extLst>
            <c:ext xmlns:c16="http://schemas.microsoft.com/office/drawing/2014/chart" uri="{C3380CC4-5D6E-409C-BE32-E72D297353CC}">
              <c16:uniqueId val="{00000001-9C1D-4E8F-B7E5-8D9D0167E2DA}"/>
            </c:ext>
          </c:extLst>
        </c:ser>
        <c:dLbls>
          <c:showLegendKey val="0"/>
          <c:showVal val="0"/>
          <c:showCatName val="0"/>
          <c:showSerName val="0"/>
          <c:showPercent val="0"/>
          <c:showBubbleSize val="0"/>
        </c:dLbls>
        <c:gapWidth val="50"/>
        <c:axId val="666843168"/>
        <c:axId val="676075728"/>
      </c:barChart>
      <c:catAx>
        <c:axId val="666843168"/>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76075728"/>
        <c:crosses val="autoZero"/>
        <c:auto val="1"/>
        <c:lblAlgn val="ctr"/>
        <c:lblOffset val="100"/>
        <c:noMultiLvlLbl val="0"/>
      </c:catAx>
      <c:valAx>
        <c:axId val="6760757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66843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3422789055363929E-2"/>
          <c:y val="5.1713551050951448E-2"/>
          <c:w val="0.89045565159302531"/>
          <c:h val="0.87648524750544543"/>
        </c:manualLayout>
      </c:layout>
      <c:barChart>
        <c:barDir val="col"/>
        <c:grouping val="clustered"/>
        <c:varyColors val="0"/>
        <c:ser>
          <c:idx val="1"/>
          <c:order val="0"/>
          <c:tx>
            <c:strRef>
              <c:f>'4.1.3 G49'!$E$3</c:f>
              <c:strCache>
                <c:ptCount val="1"/>
                <c:pt idx="0">
                  <c:v>Tratados</c:v>
                </c:pt>
              </c:strCache>
            </c:strRef>
          </c:tx>
          <c:spPr>
            <a:solidFill>
              <a:srgbClr val="430416"/>
            </a:solidFill>
            <a:ln>
              <a:solidFill>
                <a:srgbClr val="83082A"/>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'4.1.3 G49'!$A$6:$B$6</c:f>
              <c:numCache>
                <c:formatCode>General</c:formatCode>
                <c:ptCount val="2"/>
              </c:numCache>
            </c:numRef>
          </c:cat>
          <c:val>
            <c:numRef>
              <c:f>'4.1.3 G49'!$E$4</c:f>
              <c:numCache>
                <c:formatCode>#,##0.0</c:formatCode>
                <c:ptCount val="1"/>
                <c:pt idx="0">
                  <c:v>34.799999999999997</c:v>
                </c:pt>
              </c:numCache>
            </c:numRef>
          </c:val>
          <c:extLst>
            <c:ext xmlns:c16="http://schemas.microsoft.com/office/drawing/2014/chart" uri="{C3380CC4-5D6E-409C-BE32-E72D297353CC}">
              <c16:uniqueId val="{00000000-79A2-294A-A5C6-4635DFC1C9E0}"/>
            </c:ext>
          </c:extLst>
        </c:ser>
        <c:ser>
          <c:idx val="0"/>
          <c:order val="1"/>
          <c:tx>
            <c:strRef>
              <c:f>'4.1.3 G49'!$F$3</c:f>
              <c:strCache>
                <c:ptCount val="1"/>
                <c:pt idx="0">
                  <c:v>Controles</c:v>
                </c:pt>
              </c:strCache>
            </c:strRef>
          </c:tx>
          <c:spPr>
            <a:solidFill>
              <a:srgbClr val="D9D9D9"/>
            </a:solidFill>
            <a:ln>
              <a:solidFill>
                <a:srgbClr val="E7E6E6">
                  <a:lumMod val="90000"/>
                </a:srgb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tx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'4.1.3 G49'!$A$6:$B$6</c:f>
              <c:numCache>
                <c:formatCode>General</c:formatCode>
                <c:ptCount val="2"/>
              </c:numCache>
            </c:numRef>
          </c:cat>
          <c:val>
            <c:numRef>
              <c:f>'4.1.3 G49'!$F$4</c:f>
              <c:numCache>
                <c:formatCode>#,##0.0</c:formatCode>
                <c:ptCount val="1"/>
                <c:pt idx="0">
                  <c:v>34.4</c:v>
                </c:pt>
              </c:numCache>
            </c:numRef>
          </c:val>
          <c:extLst>
            <c:ext xmlns:c16="http://schemas.microsoft.com/office/drawing/2014/chart" uri="{C3380CC4-5D6E-409C-BE32-E72D297353CC}">
              <c16:uniqueId val="{00000001-79A2-294A-A5C6-4635DFC1C9E0}"/>
            </c:ext>
          </c:extLst>
        </c:ser>
        <c:dLbls>
          <c:showLegendKey val="0"/>
          <c:showVal val="0"/>
          <c:showCatName val="0"/>
          <c:showSerName val="0"/>
          <c:showPercent val="0"/>
          <c:showBubbleSize val="0"/>
        </c:dLbls>
        <c:gapWidth val="100"/>
        <c:axId val="329938191"/>
        <c:axId val="329938607"/>
      </c:barChart>
      <c:catAx>
        <c:axId val="329938191"/>
        <c:scaling>
          <c:orientation val="minMax"/>
        </c:scaling>
        <c:delete val="1"/>
        <c:axPos val="b"/>
        <c:numFmt formatCode="General" sourceLinked="1"/>
        <c:majorTickMark val="none"/>
        <c:minorTickMark val="none"/>
        <c:tickLblPos val="nextTo"/>
        <c:crossAx val="329938607"/>
        <c:crosses val="autoZero"/>
        <c:auto val="1"/>
        <c:lblAlgn val="ctr"/>
        <c:lblOffset val="100"/>
        <c:noMultiLvlLbl val="0"/>
      </c:catAx>
      <c:valAx>
        <c:axId val="329938607"/>
        <c:scaling>
          <c:orientation val="minMax"/>
          <c:max val="35"/>
          <c:min val="30"/>
        </c:scaling>
        <c:delete val="1"/>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crossAx val="3299381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3422789055363929E-2"/>
          <c:y val="5.1713551050951448E-2"/>
          <c:w val="0.89045565159302531"/>
          <c:h val="0.87648524750544543"/>
        </c:manualLayout>
      </c:layout>
      <c:barChart>
        <c:barDir val="col"/>
        <c:grouping val="clustered"/>
        <c:varyColors val="0"/>
        <c:ser>
          <c:idx val="1"/>
          <c:order val="0"/>
          <c:tx>
            <c:strRef>
              <c:f>'4.1.3 G49'!$E$3</c:f>
              <c:strCache>
                <c:ptCount val="1"/>
                <c:pt idx="0">
                  <c:v>Tratados</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'4.1.3 G49'!$A$7:$B$7</c:f>
              <c:numCache>
                <c:formatCode>General</c:formatCode>
                <c:ptCount val="2"/>
              </c:numCache>
            </c:numRef>
          </c:cat>
          <c:val>
            <c:numRef>
              <c:f>'4.1.3 G49'!$E$5</c:f>
              <c:numCache>
                <c:formatCode>#,##0.0</c:formatCode>
                <c:ptCount val="1"/>
                <c:pt idx="0">
                  <c:v>10.5</c:v>
                </c:pt>
              </c:numCache>
            </c:numRef>
          </c:val>
          <c:extLst>
            <c:ext xmlns:c16="http://schemas.microsoft.com/office/drawing/2014/chart" uri="{C3380CC4-5D6E-409C-BE32-E72D297353CC}">
              <c16:uniqueId val="{00000000-E9F2-1043-9D17-2C854B3DBC48}"/>
            </c:ext>
          </c:extLst>
        </c:ser>
        <c:ser>
          <c:idx val="0"/>
          <c:order val="1"/>
          <c:tx>
            <c:strRef>
              <c:f>'4.1.3 G49'!$F$3</c:f>
              <c:strCache>
                <c:ptCount val="1"/>
                <c:pt idx="0">
                  <c:v>Controles</c:v>
                </c:pt>
              </c:strCache>
            </c:strRef>
          </c:tx>
          <c:spPr>
            <a:solidFill>
              <a:srgbClr val="D9D9D9"/>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ysClr val="windowText" lastClr="000000"/>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'4.1.3 G49'!$A$7:$B$7</c:f>
              <c:numCache>
                <c:formatCode>General</c:formatCode>
                <c:ptCount val="2"/>
              </c:numCache>
            </c:numRef>
          </c:cat>
          <c:val>
            <c:numRef>
              <c:f>'4.1.3 G49'!$F$5</c:f>
              <c:numCache>
                <c:formatCode>#,##0.0</c:formatCode>
                <c:ptCount val="1"/>
                <c:pt idx="0">
                  <c:v>10.420999999999999</c:v>
                </c:pt>
              </c:numCache>
            </c:numRef>
          </c:val>
          <c:extLst>
            <c:ext xmlns:c16="http://schemas.microsoft.com/office/drawing/2014/chart" uri="{C3380CC4-5D6E-409C-BE32-E72D297353CC}">
              <c16:uniqueId val="{00000001-E9F2-1043-9D17-2C854B3DBC48}"/>
            </c:ext>
          </c:extLst>
        </c:ser>
        <c:dLbls>
          <c:showLegendKey val="0"/>
          <c:showVal val="0"/>
          <c:showCatName val="0"/>
          <c:showSerName val="0"/>
          <c:showPercent val="0"/>
          <c:showBubbleSize val="0"/>
        </c:dLbls>
        <c:gapWidth val="100"/>
        <c:axId val="329938191"/>
        <c:axId val="329938607"/>
      </c:barChart>
      <c:catAx>
        <c:axId val="329938191"/>
        <c:scaling>
          <c:orientation val="minMax"/>
        </c:scaling>
        <c:delete val="1"/>
        <c:axPos val="b"/>
        <c:numFmt formatCode="General" sourceLinked="1"/>
        <c:majorTickMark val="none"/>
        <c:minorTickMark val="none"/>
        <c:tickLblPos val="nextTo"/>
        <c:crossAx val="329938607"/>
        <c:crosses val="autoZero"/>
        <c:auto val="1"/>
        <c:lblAlgn val="ctr"/>
        <c:lblOffset val="100"/>
        <c:noMultiLvlLbl val="0"/>
      </c:catAx>
      <c:valAx>
        <c:axId val="329938607"/>
        <c:scaling>
          <c:orientation val="minMax"/>
          <c:min val="10"/>
        </c:scaling>
        <c:delete val="1"/>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crossAx val="3299381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3422789055363929E-2"/>
          <c:y val="5.1713551050951448E-2"/>
          <c:w val="0.89045565159302531"/>
          <c:h val="0.87648524750544543"/>
        </c:manualLayout>
      </c:layout>
      <c:barChart>
        <c:barDir val="col"/>
        <c:grouping val="clustered"/>
        <c:varyColors val="0"/>
        <c:ser>
          <c:idx val="1"/>
          <c:order val="0"/>
          <c:tx>
            <c:strRef>
              <c:f>'4.1.3 G49'!$E$3</c:f>
              <c:strCache>
                <c:ptCount val="1"/>
                <c:pt idx="0">
                  <c:v>Tratados</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'4.1.3 G49'!$A$9:$B$9</c:f>
              <c:numCache>
                <c:formatCode>General</c:formatCode>
                <c:ptCount val="2"/>
              </c:numCache>
            </c:numRef>
          </c:cat>
          <c:val>
            <c:numRef>
              <c:f>'4.1.3 G49'!$E$6</c:f>
              <c:numCache>
                <c:formatCode>#,##0.0</c:formatCode>
                <c:ptCount val="1"/>
                <c:pt idx="0">
                  <c:v>2.8000000000000003</c:v>
                </c:pt>
              </c:numCache>
            </c:numRef>
          </c:val>
          <c:extLst>
            <c:ext xmlns:c16="http://schemas.microsoft.com/office/drawing/2014/chart" uri="{C3380CC4-5D6E-409C-BE32-E72D297353CC}">
              <c16:uniqueId val="{00000000-BA61-1B40-A63C-0D13EA489FDE}"/>
            </c:ext>
          </c:extLst>
        </c:ser>
        <c:ser>
          <c:idx val="0"/>
          <c:order val="1"/>
          <c:tx>
            <c:strRef>
              <c:f>'4.1.3 G49'!$F$3</c:f>
              <c:strCache>
                <c:ptCount val="1"/>
                <c:pt idx="0">
                  <c:v>Controles</c:v>
                </c:pt>
              </c:strCache>
            </c:strRef>
          </c:tx>
          <c:spPr>
            <a:solidFill>
              <a:srgbClr val="D9D9D9"/>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'4.1.3 G49'!$A$9:$B$9</c:f>
              <c:numCache>
                <c:formatCode>General</c:formatCode>
                <c:ptCount val="2"/>
              </c:numCache>
            </c:numRef>
          </c:cat>
          <c:val>
            <c:numRef>
              <c:f>'4.1.3 G49'!$F$6</c:f>
              <c:numCache>
                <c:formatCode>#,##0.0</c:formatCode>
                <c:ptCount val="1"/>
                <c:pt idx="0">
                  <c:v>3.9</c:v>
                </c:pt>
              </c:numCache>
            </c:numRef>
          </c:val>
          <c:extLst>
            <c:ext xmlns:c16="http://schemas.microsoft.com/office/drawing/2014/chart" uri="{C3380CC4-5D6E-409C-BE32-E72D297353CC}">
              <c16:uniqueId val="{00000001-BA61-1B40-A63C-0D13EA489FDE}"/>
            </c:ext>
          </c:extLst>
        </c:ser>
        <c:dLbls>
          <c:showLegendKey val="0"/>
          <c:showVal val="0"/>
          <c:showCatName val="0"/>
          <c:showSerName val="0"/>
          <c:showPercent val="0"/>
          <c:showBubbleSize val="0"/>
        </c:dLbls>
        <c:gapWidth val="100"/>
        <c:axId val="329938191"/>
        <c:axId val="329938607"/>
      </c:barChart>
      <c:catAx>
        <c:axId val="329938191"/>
        <c:scaling>
          <c:orientation val="minMax"/>
        </c:scaling>
        <c:delete val="1"/>
        <c:axPos val="b"/>
        <c:numFmt formatCode="General" sourceLinked="1"/>
        <c:majorTickMark val="none"/>
        <c:minorTickMark val="none"/>
        <c:tickLblPos val="nextTo"/>
        <c:crossAx val="329938607"/>
        <c:crosses val="autoZero"/>
        <c:auto val="1"/>
        <c:lblAlgn val="ctr"/>
        <c:lblOffset val="100"/>
        <c:noMultiLvlLbl val="0"/>
      </c:catAx>
      <c:valAx>
        <c:axId val="329938607"/>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crossAx val="3299381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3422789055363929E-2"/>
          <c:y val="5.1713551050951448E-2"/>
          <c:w val="0.89045565159302531"/>
          <c:h val="0.87648524750544543"/>
        </c:manualLayout>
      </c:layout>
      <c:barChart>
        <c:barDir val="col"/>
        <c:grouping val="clustered"/>
        <c:varyColors val="0"/>
        <c:ser>
          <c:idx val="1"/>
          <c:order val="0"/>
          <c:tx>
            <c:strRef>
              <c:f>'4.1.3 G49'!$E$3</c:f>
              <c:strCache>
                <c:ptCount val="1"/>
                <c:pt idx="0">
                  <c:v>Tratados</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'4.1.3 G49'!$A$10:$B$10</c:f>
              <c:numCache>
                <c:formatCode>General</c:formatCode>
                <c:ptCount val="2"/>
              </c:numCache>
            </c:numRef>
          </c:cat>
          <c:val>
            <c:numRef>
              <c:f>'4.1.3 G49'!$E$7</c:f>
              <c:numCache>
                <c:formatCode>#,##0.0</c:formatCode>
                <c:ptCount val="1"/>
                <c:pt idx="0">
                  <c:v>18.5</c:v>
                </c:pt>
              </c:numCache>
            </c:numRef>
          </c:val>
          <c:extLst>
            <c:ext xmlns:c16="http://schemas.microsoft.com/office/drawing/2014/chart" uri="{C3380CC4-5D6E-409C-BE32-E72D297353CC}">
              <c16:uniqueId val="{00000000-E07C-7A43-AA23-BF1E18A37639}"/>
            </c:ext>
          </c:extLst>
        </c:ser>
        <c:ser>
          <c:idx val="0"/>
          <c:order val="1"/>
          <c:tx>
            <c:strRef>
              <c:f>'4.1.3 G49'!$F$3</c:f>
              <c:strCache>
                <c:ptCount val="1"/>
                <c:pt idx="0">
                  <c:v>Controles</c:v>
                </c:pt>
              </c:strCache>
            </c:strRef>
          </c:tx>
          <c:spPr>
            <a:solidFill>
              <a:srgbClr val="D9D9D9"/>
            </a:solidFill>
            <a:ln>
              <a:noFill/>
            </a:ln>
            <a:effectLst/>
          </c:spPr>
          <c:invertIfNegative val="0"/>
          <c:dLbls>
            <c:dLbl>
              <c:idx val="0"/>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7C-7A43-AA23-BF1E18A37639}"/>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'4.1.3 G49'!$A$10:$B$10</c:f>
              <c:numCache>
                <c:formatCode>General</c:formatCode>
                <c:ptCount val="2"/>
              </c:numCache>
            </c:numRef>
          </c:cat>
          <c:val>
            <c:numRef>
              <c:f>'4.1.3 G49'!$F$7</c:f>
              <c:numCache>
                <c:formatCode>#,##0.0</c:formatCode>
                <c:ptCount val="1"/>
                <c:pt idx="0">
                  <c:v>16.8</c:v>
                </c:pt>
              </c:numCache>
            </c:numRef>
          </c:val>
          <c:extLst>
            <c:ext xmlns:c16="http://schemas.microsoft.com/office/drawing/2014/chart" uri="{C3380CC4-5D6E-409C-BE32-E72D297353CC}">
              <c16:uniqueId val="{00000002-E07C-7A43-AA23-BF1E18A37639}"/>
            </c:ext>
          </c:extLst>
        </c:ser>
        <c:dLbls>
          <c:showLegendKey val="0"/>
          <c:showVal val="0"/>
          <c:showCatName val="0"/>
          <c:showSerName val="0"/>
          <c:showPercent val="0"/>
          <c:showBubbleSize val="0"/>
        </c:dLbls>
        <c:gapWidth val="100"/>
        <c:axId val="329938191"/>
        <c:axId val="329938607"/>
      </c:barChart>
      <c:catAx>
        <c:axId val="329938191"/>
        <c:scaling>
          <c:orientation val="minMax"/>
        </c:scaling>
        <c:delete val="1"/>
        <c:axPos val="b"/>
        <c:numFmt formatCode="General" sourceLinked="1"/>
        <c:majorTickMark val="none"/>
        <c:minorTickMark val="none"/>
        <c:tickLblPos val="nextTo"/>
        <c:crossAx val="329938607"/>
        <c:crosses val="autoZero"/>
        <c:auto val="1"/>
        <c:lblAlgn val="ctr"/>
        <c:lblOffset val="100"/>
        <c:noMultiLvlLbl val="0"/>
      </c:catAx>
      <c:valAx>
        <c:axId val="329938607"/>
        <c:scaling>
          <c:orientation val="minMax"/>
          <c:min val="14"/>
        </c:scaling>
        <c:delete val="1"/>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crossAx val="3299381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284614626017527E-2"/>
          <c:y val="8.7265517617846552E-2"/>
          <c:w val="0.89045565159302531"/>
          <c:h val="0.87648524750544543"/>
        </c:manualLayout>
      </c:layout>
      <c:barChart>
        <c:barDir val="col"/>
        <c:grouping val="clustered"/>
        <c:varyColors val="0"/>
        <c:ser>
          <c:idx val="1"/>
          <c:order val="0"/>
          <c:tx>
            <c:strRef>
              <c:f>'4.1.3 G49'!$E$3</c:f>
              <c:strCache>
                <c:ptCount val="1"/>
                <c:pt idx="0">
                  <c:v>Tratados</c:v>
                </c:pt>
              </c:strCache>
            </c:strRef>
          </c:tx>
          <c:spPr>
            <a:solidFill>
              <a:srgbClr val="430416"/>
            </a:solidFill>
            <a:ln>
              <a:solidFill>
                <a:srgbClr val="83082A"/>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'4.1.3 G49'!$A$6:$B$6</c:f>
              <c:numCache>
                <c:formatCode>General</c:formatCode>
                <c:ptCount val="2"/>
              </c:numCache>
            </c:numRef>
          </c:cat>
          <c:val>
            <c:numRef>
              <c:f>'4.1.3 G49'!$E$4</c:f>
              <c:numCache>
                <c:formatCode>#,##0.0</c:formatCode>
                <c:ptCount val="1"/>
                <c:pt idx="0">
                  <c:v>34.799999999999997</c:v>
                </c:pt>
              </c:numCache>
            </c:numRef>
          </c:val>
          <c:extLst>
            <c:ext xmlns:c16="http://schemas.microsoft.com/office/drawing/2014/chart" uri="{C3380CC4-5D6E-409C-BE32-E72D297353CC}">
              <c16:uniqueId val="{00000000-2552-4B9A-84F8-6FD01979D139}"/>
            </c:ext>
          </c:extLst>
        </c:ser>
        <c:ser>
          <c:idx val="0"/>
          <c:order val="1"/>
          <c:tx>
            <c:strRef>
              <c:f>'4.1.3 G49'!$F$3</c:f>
              <c:strCache>
                <c:ptCount val="1"/>
                <c:pt idx="0">
                  <c:v>Controles</c:v>
                </c:pt>
              </c:strCache>
            </c:strRef>
          </c:tx>
          <c:spPr>
            <a:solidFill>
              <a:srgbClr val="D9D9D9"/>
            </a:solidFill>
            <a:ln>
              <a:solidFill>
                <a:srgbClr val="E7E6E6">
                  <a:lumMod val="90000"/>
                </a:srgb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tx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'4.1.3 G49'!$A$6:$B$6</c:f>
              <c:numCache>
                <c:formatCode>General</c:formatCode>
                <c:ptCount val="2"/>
              </c:numCache>
            </c:numRef>
          </c:cat>
          <c:val>
            <c:numRef>
              <c:f>'4.1.3 G49'!$F$4</c:f>
              <c:numCache>
                <c:formatCode>#,##0.0</c:formatCode>
                <c:ptCount val="1"/>
                <c:pt idx="0">
                  <c:v>34.4</c:v>
                </c:pt>
              </c:numCache>
            </c:numRef>
          </c:val>
          <c:extLst>
            <c:ext xmlns:c16="http://schemas.microsoft.com/office/drawing/2014/chart" uri="{C3380CC4-5D6E-409C-BE32-E72D297353CC}">
              <c16:uniqueId val="{00000001-2552-4B9A-84F8-6FD01979D139}"/>
            </c:ext>
          </c:extLst>
        </c:ser>
        <c:dLbls>
          <c:showLegendKey val="0"/>
          <c:showVal val="0"/>
          <c:showCatName val="0"/>
          <c:showSerName val="0"/>
          <c:showPercent val="0"/>
          <c:showBubbleSize val="0"/>
        </c:dLbls>
        <c:gapWidth val="100"/>
        <c:axId val="329938191"/>
        <c:axId val="329938607"/>
      </c:barChart>
      <c:catAx>
        <c:axId val="329938191"/>
        <c:scaling>
          <c:orientation val="minMax"/>
        </c:scaling>
        <c:delete val="1"/>
        <c:axPos val="b"/>
        <c:numFmt formatCode="General" sourceLinked="1"/>
        <c:majorTickMark val="none"/>
        <c:minorTickMark val="none"/>
        <c:tickLblPos val="nextTo"/>
        <c:crossAx val="329938607"/>
        <c:crosses val="autoZero"/>
        <c:auto val="1"/>
        <c:lblAlgn val="ctr"/>
        <c:lblOffset val="100"/>
        <c:noMultiLvlLbl val="0"/>
      </c:catAx>
      <c:valAx>
        <c:axId val="329938607"/>
        <c:scaling>
          <c:orientation val="minMax"/>
          <c:max val="35"/>
          <c:min val="30"/>
        </c:scaling>
        <c:delete val="1"/>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crossAx val="3299381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3422789055363929E-2"/>
          <c:y val="5.1713551050951448E-2"/>
          <c:w val="0.89045565159302531"/>
          <c:h val="0.87648524750544543"/>
        </c:manualLayout>
      </c:layout>
      <c:barChart>
        <c:barDir val="col"/>
        <c:grouping val="clustered"/>
        <c:varyColors val="0"/>
        <c:ser>
          <c:idx val="1"/>
          <c:order val="0"/>
          <c:tx>
            <c:strRef>
              <c:f>'4.1.3 G49'!$E$3</c:f>
              <c:strCache>
                <c:ptCount val="1"/>
                <c:pt idx="0">
                  <c:v>Tratados</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'4.1.3 G49'!$A$7:$B$7</c:f>
              <c:numCache>
                <c:formatCode>General</c:formatCode>
                <c:ptCount val="2"/>
              </c:numCache>
            </c:numRef>
          </c:cat>
          <c:val>
            <c:numRef>
              <c:f>'4.1.3 G49'!$E$5</c:f>
              <c:numCache>
                <c:formatCode>#,##0.0</c:formatCode>
                <c:ptCount val="1"/>
                <c:pt idx="0">
                  <c:v>10.5</c:v>
                </c:pt>
              </c:numCache>
            </c:numRef>
          </c:val>
          <c:extLst>
            <c:ext xmlns:c16="http://schemas.microsoft.com/office/drawing/2014/chart" uri="{C3380CC4-5D6E-409C-BE32-E72D297353CC}">
              <c16:uniqueId val="{00000000-78C2-455D-93F7-80C32967E565}"/>
            </c:ext>
          </c:extLst>
        </c:ser>
        <c:ser>
          <c:idx val="0"/>
          <c:order val="1"/>
          <c:tx>
            <c:strRef>
              <c:f>'4.1.3 G49'!$F$3</c:f>
              <c:strCache>
                <c:ptCount val="1"/>
                <c:pt idx="0">
                  <c:v>Controles</c:v>
                </c:pt>
              </c:strCache>
            </c:strRef>
          </c:tx>
          <c:spPr>
            <a:solidFill>
              <a:srgbClr val="D9D9D9"/>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ysClr val="windowText" lastClr="000000"/>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'4.1.3 G49'!$A$7:$B$7</c:f>
              <c:numCache>
                <c:formatCode>General</c:formatCode>
                <c:ptCount val="2"/>
              </c:numCache>
            </c:numRef>
          </c:cat>
          <c:val>
            <c:numRef>
              <c:f>'4.1.3 G49'!$F$5</c:f>
              <c:numCache>
                <c:formatCode>#,##0.0</c:formatCode>
                <c:ptCount val="1"/>
                <c:pt idx="0">
                  <c:v>10.420999999999999</c:v>
                </c:pt>
              </c:numCache>
            </c:numRef>
          </c:val>
          <c:extLst>
            <c:ext xmlns:c16="http://schemas.microsoft.com/office/drawing/2014/chart" uri="{C3380CC4-5D6E-409C-BE32-E72D297353CC}">
              <c16:uniqueId val="{00000001-78C2-455D-93F7-80C32967E565}"/>
            </c:ext>
          </c:extLst>
        </c:ser>
        <c:dLbls>
          <c:showLegendKey val="0"/>
          <c:showVal val="0"/>
          <c:showCatName val="0"/>
          <c:showSerName val="0"/>
          <c:showPercent val="0"/>
          <c:showBubbleSize val="0"/>
        </c:dLbls>
        <c:gapWidth val="100"/>
        <c:axId val="329938191"/>
        <c:axId val="329938607"/>
      </c:barChart>
      <c:catAx>
        <c:axId val="329938191"/>
        <c:scaling>
          <c:orientation val="minMax"/>
        </c:scaling>
        <c:delete val="1"/>
        <c:axPos val="b"/>
        <c:numFmt formatCode="General" sourceLinked="1"/>
        <c:majorTickMark val="none"/>
        <c:minorTickMark val="none"/>
        <c:tickLblPos val="nextTo"/>
        <c:crossAx val="329938607"/>
        <c:crosses val="autoZero"/>
        <c:auto val="1"/>
        <c:lblAlgn val="ctr"/>
        <c:lblOffset val="100"/>
        <c:noMultiLvlLbl val="0"/>
      </c:catAx>
      <c:valAx>
        <c:axId val="329938607"/>
        <c:scaling>
          <c:orientation val="minMax"/>
          <c:min val="10"/>
        </c:scaling>
        <c:delete val="1"/>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crossAx val="3299381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553475626867397"/>
          <c:y val="7.2410357963727232E-2"/>
          <c:w val="0.79834365043992139"/>
          <c:h val="0.71169268319218348"/>
        </c:manualLayout>
      </c:layout>
      <c:barChart>
        <c:barDir val="col"/>
        <c:grouping val="stacked"/>
        <c:varyColors val="0"/>
        <c:ser>
          <c:idx val="1"/>
          <c:order val="0"/>
          <c:tx>
            <c:strRef>
              <c:f>'4.2.1 G50'!$D$10</c:f>
              <c:strCache>
                <c:ptCount val="1"/>
                <c:pt idx="0">
                  <c:v>Hombres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'4.2.1 G50'!$E$5:$G$5</c:f>
              <c:strCache>
                <c:ptCount val="3"/>
                <c:pt idx="0">
                  <c:v>2018</c:v>
                </c:pt>
                <c:pt idx="1">
                  <c:v>2019</c:v>
                </c:pt>
                <c:pt idx="2">
                  <c:v>Total</c:v>
                </c:pt>
              </c:strCache>
            </c:strRef>
          </c:cat>
          <c:val>
            <c:numRef>
              <c:f>'4.2.1 G50'!$E$10:$G$10</c:f>
              <c:numCache>
                <c:formatCode>#,##0.0</c:formatCode>
                <c:ptCount val="3"/>
                <c:pt idx="0">
                  <c:v>32.352941176470587</c:v>
                </c:pt>
                <c:pt idx="1">
                  <c:v>40.186915887850468</c:v>
                </c:pt>
                <c:pt idx="2">
                  <c:v>37.855579868708972</c:v>
                </c:pt>
              </c:numCache>
            </c:numRef>
          </c:val>
          <c:extLst>
            <c:ext xmlns:c16="http://schemas.microsoft.com/office/drawing/2014/chart" uri="{C3380CC4-5D6E-409C-BE32-E72D297353CC}">
              <c16:uniqueId val="{00000000-BFF0-BE47-B80B-5213039262CB}"/>
            </c:ext>
          </c:extLst>
        </c:ser>
        <c:ser>
          <c:idx val="0"/>
          <c:order val="1"/>
          <c:tx>
            <c:strRef>
              <c:f>'4.2.1 G50'!$D$11</c:f>
              <c:strCache>
                <c:ptCount val="1"/>
                <c:pt idx="0">
                  <c:v>Mujeres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'4.2.1 G50'!$E$5:$G$5</c:f>
              <c:strCache>
                <c:ptCount val="3"/>
                <c:pt idx="0">
                  <c:v>2018</c:v>
                </c:pt>
                <c:pt idx="1">
                  <c:v>2019</c:v>
                </c:pt>
                <c:pt idx="2">
                  <c:v>Total</c:v>
                </c:pt>
              </c:strCache>
            </c:strRef>
          </c:cat>
          <c:val>
            <c:numRef>
              <c:f>'4.2.1 G50'!$E$11:$G$11</c:f>
              <c:numCache>
                <c:formatCode>#,##0.0</c:formatCode>
                <c:ptCount val="3"/>
                <c:pt idx="0">
                  <c:v>67.64705882352942</c:v>
                </c:pt>
                <c:pt idx="1">
                  <c:v>59.813084112149525</c:v>
                </c:pt>
                <c:pt idx="2">
                  <c:v>62.144420131291035</c:v>
                </c:pt>
              </c:numCache>
            </c:numRef>
          </c:val>
          <c:extLst>
            <c:ext xmlns:c16="http://schemas.microsoft.com/office/drawing/2014/chart" uri="{C3380CC4-5D6E-409C-BE32-E72D297353CC}">
              <c16:uniqueId val="{00000001-BFF0-BE47-B80B-5213039262CB}"/>
            </c:ext>
          </c:extLst>
        </c:ser>
        <c:dLbls>
          <c:showLegendKey val="0"/>
          <c:showVal val="0"/>
          <c:showCatName val="0"/>
          <c:showSerName val="0"/>
          <c:showPercent val="0"/>
          <c:showBubbleSize val="0"/>
        </c:dLbls>
        <c:gapWidth val="50"/>
        <c:overlap val="100"/>
        <c:axId val="329938191"/>
        <c:axId val="329938607"/>
      </c:barChart>
      <c:catAx>
        <c:axId val="32993819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majorUnit val="20"/>
      </c:valAx>
      <c:spPr>
        <a:noFill/>
        <a:ln>
          <a:noFill/>
        </a:ln>
        <a:effectLst/>
      </c:spPr>
    </c:plotArea>
    <c:legend>
      <c:legendPos val="b"/>
      <c:layout>
        <c:manualLayout>
          <c:xMode val="edge"/>
          <c:yMode val="edge"/>
          <c:x val="0.29552386140411696"/>
          <c:y val="0.91551172488217969"/>
          <c:w val="0.40895194704435528"/>
          <c:h val="7.7648462882974265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userShapes r:id="rId4"/>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553475626867397"/>
          <c:y val="7.2410357963727232E-2"/>
          <c:w val="0.79834365043992139"/>
          <c:h val="0.71169268319218348"/>
        </c:manualLayout>
      </c:layout>
      <c:barChart>
        <c:barDir val="col"/>
        <c:grouping val="stacked"/>
        <c:varyColors val="0"/>
        <c:ser>
          <c:idx val="1"/>
          <c:order val="0"/>
          <c:tx>
            <c:strRef>
              <c:f>'4.2.1 G50'!$D$29</c:f>
              <c:strCache>
                <c:ptCount val="1"/>
                <c:pt idx="0">
                  <c:v>De 16 a 29 años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'4.2.1 G50'!$E$23:$G$23</c:f>
              <c:strCache>
                <c:ptCount val="3"/>
                <c:pt idx="0">
                  <c:v>2018</c:v>
                </c:pt>
                <c:pt idx="1">
                  <c:v>2019</c:v>
                </c:pt>
                <c:pt idx="2">
                  <c:v>Total</c:v>
                </c:pt>
              </c:strCache>
            </c:strRef>
          </c:cat>
          <c:val>
            <c:numRef>
              <c:f>'4.2.1 G50'!$E$29:$G$29</c:f>
              <c:numCache>
                <c:formatCode>#,##0.0</c:formatCode>
                <c:ptCount val="3"/>
                <c:pt idx="0">
                  <c:v>37.5</c:v>
                </c:pt>
                <c:pt idx="1">
                  <c:v>40.498442367601243</c:v>
                </c:pt>
                <c:pt idx="2">
                  <c:v>39.606126914660834</c:v>
                </c:pt>
              </c:numCache>
            </c:numRef>
          </c:val>
          <c:extLst>
            <c:ext xmlns:c16="http://schemas.microsoft.com/office/drawing/2014/chart" uri="{C3380CC4-5D6E-409C-BE32-E72D297353CC}">
              <c16:uniqueId val="{00000000-7C74-0749-8634-A4E73DC9DB3E}"/>
            </c:ext>
          </c:extLst>
        </c:ser>
        <c:ser>
          <c:idx val="0"/>
          <c:order val="1"/>
          <c:tx>
            <c:strRef>
              <c:f>'4.2.1 G50'!$D$30</c:f>
              <c:strCache>
                <c:ptCount val="1"/>
                <c:pt idx="0">
                  <c:v>De 30 a 44 años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'4.2.1 G50'!$E$23:$G$23</c:f>
              <c:strCache>
                <c:ptCount val="3"/>
                <c:pt idx="0">
                  <c:v>2018</c:v>
                </c:pt>
                <c:pt idx="1">
                  <c:v>2019</c:v>
                </c:pt>
                <c:pt idx="2">
                  <c:v>Total</c:v>
                </c:pt>
              </c:strCache>
            </c:strRef>
          </c:cat>
          <c:val>
            <c:numRef>
              <c:f>'4.2.1 G50'!$E$30:$G$30</c:f>
              <c:numCache>
                <c:formatCode>#,##0.0</c:formatCode>
                <c:ptCount val="3"/>
                <c:pt idx="0">
                  <c:v>42.647058823529413</c:v>
                </c:pt>
                <c:pt idx="1">
                  <c:v>41.121495327102799</c:v>
                </c:pt>
                <c:pt idx="2">
                  <c:v>41.575492341356671</c:v>
                </c:pt>
              </c:numCache>
            </c:numRef>
          </c:val>
          <c:extLst>
            <c:ext xmlns:c16="http://schemas.microsoft.com/office/drawing/2014/chart" uri="{C3380CC4-5D6E-409C-BE32-E72D297353CC}">
              <c16:uniqueId val="{00000001-7C74-0749-8634-A4E73DC9DB3E}"/>
            </c:ext>
          </c:extLst>
        </c:ser>
        <c:ser>
          <c:idx val="2"/>
          <c:order val="2"/>
          <c:tx>
            <c:strRef>
              <c:f>'4.2.1 G50'!$D$31</c:f>
              <c:strCache>
                <c:ptCount val="1"/>
                <c:pt idx="0">
                  <c:v>De 45 o más años</c:v>
                </c:pt>
              </c:strCache>
            </c:strRef>
          </c:tx>
          <c:spPr>
            <a:solidFill>
              <a:srgbClr val="8C2633">
                <a:lumMod val="60000"/>
                <a:lumOff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'4.2.1 G50'!$E$23:$G$23</c:f>
              <c:strCache>
                <c:ptCount val="3"/>
                <c:pt idx="0">
                  <c:v>2018</c:v>
                </c:pt>
                <c:pt idx="1">
                  <c:v>2019</c:v>
                </c:pt>
                <c:pt idx="2">
                  <c:v>Total</c:v>
                </c:pt>
              </c:strCache>
            </c:strRef>
          </c:cat>
          <c:val>
            <c:numRef>
              <c:f>'4.2.1 G50'!$E$31:$G$31</c:f>
              <c:numCache>
                <c:formatCode>#,##0.0</c:formatCode>
                <c:ptCount val="3"/>
                <c:pt idx="0">
                  <c:v>19.852941176470587</c:v>
                </c:pt>
                <c:pt idx="1">
                  <c:v>18.380062305295951</c:v>
                </c:pt>
                <c:pt idx="2">
                  <c:v>18.818380743982495</c:v>
                </c:pt>
              </c:numCache>
            </c:numRef>
          </c:val>
          <c:extLst>
            <c:ext xmlns:c16="http://schemas.microsoft.com/office/drawing/2014/chart" uri="{C3380CC4-5D6E-409C-BE32-E72D297353CC}">
              <c16:uniqueId val="{00000002-7C74-0749-8634-A4E73DC9DB3E}"/>
            </c:ext>
          </c:extLst>
        </c:ser>
        <c:dLbls>
          <c:showLegendKey val="0"/>
          <c:showVal val="0"/>
          <c:showCatName val="0"/>
          <c:showSerName val="0"/>
          <c:showPercent val="0"/>
          <c:showBubbleSize val="0"/>
        </c:dLbls>
        <c:gapWidth val="50"/>
        <c:overlap val="100"/>
        <c:axId val="329938191"/>
        <c:axId val="329938607"/>
      </c:barChart>
      <c:catAx>
        <c:axId val="32993819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majorUnit val="20"/>
      </c:valAx>
      <c:spPr>
        <a:noFill/>
        <a:ln>
          <a:noFill/>
        </a:ln>
        <a:effectLst/>
      </c:spPr>
    </c:plotArea>
    <c:legend>
      <c:legendPos val="b"/>
      <c:layout>
        <c:manualLayout>
          <c:xMode val="edge"/>
          <c:yMode val="edge"/>
          <c:x val="6.2156853034880111E-3"/>
          <c:y val="0.91551172488217969"/>
          <c:w val="0.99150728800409382"/>
          <c:h val="8.4488275117820269E-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userShapes r:id="rId4"/>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879182052946031"/>
          <c:y val="7.2410357963727232E-2"/>
          <c:w val="0.82508667045700357"/>
          <c:h val="0.73548390722559109"/>
        </c:manualLayout>
      </c:layout>
      <c:barChart>
        <c:barDir val="col"/>
        <c:grouping val="stacked"/>
        <c:varyColors val="0"/>
        <c:ser>
          <c:idx val="1"/>
          <c:order val="0"/>
          <c:tx>
            <c:strRef>
              <c:f>'4.2.1 G50'!$D$49</c:f>
              <c:strCache>
                <c:ptCount val="1"/>
                <c:pt idx="0">
                  <c:v>Hasta secundarios obligatorios sin título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'4.2.1 G50'!$E$42:$G$42</c:f>
              <c:strCache>
                <c:ptCount val="3"/>
                <c:pt idx="0">
                  <c:v>2018</c:v>
                </c:pt>
                <c:pt idx="1">
                  <c:v>2019</c:v>
                </c:pt>
                <c:pt idx="2">
                  <c:v>Total</c:v>
                </c:pt>
              </c:strCache>
            </c:strRef>
          </c:cat>
          <c:val>
            <c:numRef>
              <c:f>'4.2.1 G50'!$E$49:$G$49</c:f>
              <c:numCache>
                <c:formatCode>#,##0.0</c:formatCode>
                <c:ptCount val="3"/>
                <c:pt idx="0">
                  <c:v>49.264705882352942</c:v>
                </c:pt>
                <c:pt idx="1">
                  <c:v>51.090342679127723</c:v>
                </c:pt>
                <c:pt idx="2">
                  <c:v>50.547045951859957</c:v>
                </c:pt>
              </c:numCache>
            </c:numRef>
          </c:val>
          <c:extLst>
            <c:ext xmlns:c16="http://schemas.microsoft.com/office/drawing/2014/chart" uri="{C3380CC4-5D6E-409C-BE32-E72D297353CC}">
              <c16:uniqueId val="{00000000-1E8C-2F4F-AFF3-8666469C4C90}"/>
            </c:ext>
          </c:extLst>
        </c:ser>
        <c:ser>
          <c:idx val="0"/>
          <c:order val="1"/>
          <c:tx>
            <c:strRef>
              <c:f>'4.2.1 G50'!$D$50</c:f>
              <c:strCache>
                <c:ptCount val="1"/>
                <c:pt idx="0">
                  <c:v>Hasta secundarios obligatorios con título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'4.2.1 G50'!$E$42:$G$42</c:f>
              <c:strCache>
                <c:ptCount val="3"/>
                <c:pt idx="0">
                  <c:v>2018</c:v>
                </c:pt>
                <c:pt idx="1">
                  <c:v>2019</c:v>
                </c:pt>
                <c:pt idx="2">
                  <c:v>Total</c:v>
                </c:pt>
              </c:strCache>
            </c:strRef>
          </c:cat>
          <c:val>
            <c:numRef>
              <c:f>'4.2.1 G50'!$E$50:$G$50</c:f>
              <c:numCache>
                <c:formatCode>#,##0.0</c:formatCode>
                <c:ptCount val="3"/>
                <c:pt idx="0">
                  <c:v>37.5</c:v>
                </c:pt>
                <c:pt idx="1">
                  <c:v>36.137071651090338</c:v>
                </c:pt>
                <c:pt idx="2">
                  <c:v>36.542669584245075</c:v>
                </c:pt>
              </c:numCache>
            </c:numRef>
          </c:val>
          <c:extLst>
            <c:ext xmlns:c16="http://schemas.microsoft.com/office/drawing/2014/chart" uri="{C3380CC4-5D6E-409C-BE32-E72D297353CC}">
              <c16:uniqueId val="{00000001-1E8C-2F4F-AFF3-8666469C4C90}"/>
            </c:ext>
          </c:extLst>
        </c:ser>
        <c:ser>
          <c:idx val="2"/>
          <c:order val="2"/>
          <c:tx>
            <c:strRef>
              <c:f>'4.2.1 G50'!$D$51</c:f>
              <c:strCache>
                <c:ptCount val="1"/>
                <c:pt idx="0">
                  <c:v>Bachillerato y CFGM</c:v>
                </c:pt>
              </c:strCache>
            </c:strRef>
          </c:tx>
          <c:spPr>
            <a:solidFill>
              <a:srgbClr val="D4627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'4.2.1 G50'!$E$42:$G$42</c:f>
              <c:strCache>
                <c:ptCount val="3"/>
                <c:pt idx="0">
                  <c:v>2018</c:v>
                </c:pt>
                <c:pt idx="1">
                  <c:v>2019</c:v>
                </c:pt>
                <c:pt idx="2">
                  <c:v>Total</c:v>
                </c:pt>
              </c:strCache>
            </c:strRef>
          </c:cat>
          <c:val>
            <c:numRef>
              <c:f>'4.2.1 G50'!$E$51:$G$51</c:f>
              <c:numCache>
                <c:formatCode>#,##0.0</c:formatCode>
                <c:ptCount val="3"/>
                <c:pt idx="0">
                  <c:v>11.029411764705882</c:v>
                </c:pt>
                <c:pt idx="1">
                  <c:v>8.722741433021806</c:v>
                </c:pt>
                <c:pt idx="2">
                  <c:v>9.4091903719912473</c:v>
                </c:pt>
              </c:numCache>
            </c:numRef>
          </c:val>
          <c:extLst>
            <c:ext xmlns:c16="http://schemas.microsoft.com/office/drawing/2014/chart" uri="{C3380CC4-5D6E-409C-BE32-E72D297353CC}">
              <c16:uniqueId val="{00000002-1E8C-2F4F-AFF3-8666469C4C90}"/>
            </c:ext>
          </c:extLst>
        </c:ser>
        <c:ser>
          <c:idx val="3"/>
          <c:order val="3"/>
          <c:tx>
            <c:strRef>
              <c:f>'4.2.1 G50'!$D$52</c:f>
              <c:strCache>
                <c:ptCount val="1"/>
                <c:pt idx="0">
                  <c:v>Superiores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'4.2.1 G50'!$E$42:$G$42</c:f>
              <c:strCache>
                <c:ptCount val="3"/>
                <c:pt idx="0">
                  <c:v>2018</c:v>
                </c:pt>
                <c:pt idx="1">
                  <c:v>2019</c:v>
                </c:pt>
                <c:pt idx="2">
                  <c:v>Total</c:v>
                </c:pt>
              </c:strCache>
            </c:strRef>
          </c:cat>
          <c:val>
            <c:numRef>
              <c:f>'4.2.1 G50'!$E$52:$G$52</c:f>
              <c:numCache>
                <c:formatCode>#,##0.0</c:formatCode>
                <c:ptCount val="3"/>
                <c:pt idx="0">
                  <c:v>2.2058823529411766</c:v>
                </c:pt>
                <c:pt idx="1">
                  <c:v>4.0498442367601246</c:v>
                </c:pt>
                <c:pt idx="2">
                  <c:v>3.5010940919037199</c:v>
                </c:pt>
              </c:numCache>
            </c:numRef>
          </c:val>
          <c:extLst>
            <c:ext xmlns:c16="http://schemas.microsoft.com/office/drawing/2014/chart" uri="{C3380CC4-5D6E-409C-BE32-E72D297353CC}">
              <c16:uniqueId val="{00000003-1E8C-2F4F-AFF3-8666469C4C90}"/>
            </c:ext>
          </c:extLst>
        </c:ser>
        <c:dLbls>
          <c:showLegendKey val="0"/>
          <c:showVal val="0"/>
          <c:showCatName val="0"/>
          <c:showSerName val="0"/>
          <c:showPercent val="0"/>
          <c:showBubbleSize val="0"/>
        </c:dLbls>
        <c:gapWidth val="50"/>
        <c:overlap val="100"/>
        <c:axId val="329938191"/>
        <c:axId val="329938607"/>
      </c:barChart>
      <c:catAx>
        <c:axId val="32993819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majorUnit val="20"/>
      </c:valAx>
      <c:spPr>
        <a:noFill/>
        <a:ln>
          <a:noFill/>
        </a:ln>
        <a:effectLst/>
      </c:spPr>
    </c:plotArea>
    <c:legend>
      <c:legendPos val="b"/>
      <c:layout>
        <c:manualLayout>
          <c:xMode val="edge"/>
          <c:yMode val="edge"/>
          <c:x val="6.2156853034880111E-3"/>
          <c:y val="0.88220400104156715"/>
          <c:w val="0.94976014790604002"/>
          <c:h val="0.11779599895843286"/>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userShapes r:id="rId4"/>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'4.2.1 G50'!$G$72:$G$78</c:f>
              <c:strCache>
                <c:ptCount val="7"/>
                <c:pt idx="0">
                  <c:v>38,5</c:v>
                </c:pt>
                <c:pt idx="1">
                  <c:v>8,8</c:v>
                </c:pt>
                <c:pt idx="2">
                  <c:v>3,3</c:v>
                </c:pt>
                <c:pt idx="3">
                  <c:v>3,7</c:v>
                </c:pt>
                <c:pt idx="4">
                  <c:v>3,5</c:v>
                </c:pt>
                <c:pt idx="5">
                  <c:v>35,9</c:v>
                </c:pt>
                <c:pt idx="6">
                  <c:v>6,3</c:v>
                </c:pt>
              </c:strCache>
            </c:strRef>
          </c:tx>
          <c:dPt>
            <c:idx val="0"/>
            <c:bubble3D val="0"/>
            <c:spPr>
              <a:solidFill>
                <a:srgbClr val="83082A"/>
              </a:solidFill>
              <a:ln w="19050">
                <a:solidFill>
                  <a:schemeClr val="lt1"/>
                </a:solidFill>
              </a:ln>
              <a:effectLst/>
            </c:spPr>
            <c:extLst>
              <c:ext xmlns:c16="http://schemas.microsoft.com/office/drawing/2014/chart" uri="{C3380CC4-5D6E-409C-BE32-E72D297353CC}">
                <c16:uniqueId val="{00000001-83CB-D740-AFE1-74710AA6E6FB}"/>
              </c:ext>
            </c:extLst>
          </c:dPt>
          <c:dPt>
            <c:idx val="1"/>
            <c:bubble3D val="0"/>
            <c:spPr>
              <a:solidFill>
                <a:srgbClr val="430416"/>
              </a:solidFill>
              <a:ln w="19050">
                <a:solidFill>
                  <a:schemeClr val="lt1"/>
                </a:solidFill>
              </a:ln>
              <a:effectLst/>
            </c:spPr>
            <c:extLst>
              <c:ext xmlns:c16="http://schemas.microsoft.com/office/drawing/2014/chart" uri="{C3380CC4-5D6E-409C-BE32-E72D297353CC}">
                <c16:uniqueId val="{00000003-83CB-D740-AFE1-74710AA6E6FB}"/>
              </c:ext>
            </c:extLst>
          </c:dPt>
          <c:dPt>
            <c:idx val="2"/>
            <c:bubble3D val="0"/>
            <c:spPr>
              <a:solidFill>
                <a:schemeClr val="bg2">
                  <a:lumMod val="50000"/>
                </a:schemeClr>
              </a:solidFill>
              <a:ln w="19050">
                <a:solidFill>
                  <a:schemeClr val="lt1"/>
                </a:solidFill>
              </a:ln>
              <a:effectLst/>
            </c:spPr>
            <c:extLst>
              <c:ext xmlns:c16="http://schemas.microsoft.com/office/drawing/2014/chart" uri="{C3380CC4-5D6E-409C-BE32-E72D297353CC}">
                <c16:uniqueId val="{00000005-83CB-D740-AFE1-74710AA6E6FB}"/>
              </c:ext>
            </c:extLst>
          </c:dPt>
          <c:dPt>
            <c:idx val="3"/>
            <c:bubble3D val="0"/>
            <c:spPr>
              <a:solidFill>
                <a:srgbClr val="D00D43"/>
              </a:solidFill>
              <a:ln w="19050">
                <a:solidFill>
                  <a:schemeClr val="lt1"/>
                </a:solidFill>
              </a:ln>
              <a:effectLst/>
            </c:spPr>
            <c:extLst>
              <c:ext xmlns:c16="http://schemas.microsoft.com/office/drawing/2014/chart" uri="{C3380CC4-5D6E-409C-BE32-E72D297353CC}">
                <c16:uniqueId val="{00000007-83CB-D740-AFE1-74710AA6E6FB}"/>
              </c:ext>
            </c:extLst>
          </c:dPt>
          <c:dPt>
            <c:idx val="4"/>
            <c:bubble3D val="0"/>
            <c:spPr>
              <a:solidFill>
                <a:srgbClr val="D56271"/>
              </a:solidFill>
              <a:ln w="19050">
                <a:solidFill>
                  <a:schemeClr val="lt1"/>
                </a:solidFill>
              </a:ln>
              <a:effectLst/>
            </c:spPr>
            <c:extLst>
              <c:ext xmlns:c16="http://schemas.microsoft.com/office/drawing/2014/chart" uri="{C3380CC4-5D6E-409C-BE32-E72D297353CC}">
                <c16:uniqueId val="{00000009-83CB-D740-AFE1-74710AA6E6FB}"/>
              </c:ext>
            </c:extLst>
          </c:dPt>
          <c:dPt>
            <c:idx val="5"/>
            <c:bubble3D val="0"/>
            <c:spPr>
              <a:solidFill>
                <a:srgbClr val="E397A0"/>
              </a:solidFill>
              <a:ln w="19050">
                <a:solidFill>
                  <a:schemeClr val="lt1"/>
                </a:solidFill>
              </a:ln>
              <a:effectLst/>
            </c:spPr>
            <c:extLst>
              <c:ext xmlns:c16="http://schemas.microsoft.com/office/drawing/2014/chart" uri="{C3380CC4-5D6E-409C-BE32-E72D297353CC}">
                <c16:uniqueId val="{0000000B-83CB-D740-AFE1-74710AA6E6FB}"/>
              </c:ext>
            </c:extLst>
          </c:dPt>
          <c:dPt>
            <c:idx val="6"/>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D-83CB-D740-AFE1-74710AA6E6FB}"/>
              </c:ext>
            </c:extLst>
          </c:dPt>
          <c:dLbls>
            <c:dLbl>
              <c:idx val="0"/>
              <c:layout>
                <c:manualLayout>
                  <c:x val="0.2224657338152668"/>
                  <c:y val="-7.986511525115187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3CB-D740-AFE1-74710AA6E6FB}"/>
                </c:ext>
              </c:extLst>
            </c:dLbl>
            <c:dLbl>
              <c:idx val="1"/>
              <c:layout>
                <c:manualLayout>
                  <c:x val="-9.3168644654429093E-3"/>
                  <c:y val="0.19700264260150135"/>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3CB-D740-AFE1-74710AA6E6FB}"/>
                </c:ext>
              </c:extLst>
            </c:dLbl>
            <c:dLbl>
              <c:idx val="2"/>
              <c:layout>
                <c:manualLayout>
                  <c:x val="-6.7103575390107001E-2"/>
                  <c:y val="0.139449861271276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3CB-D740-AFE1-74710AA6E6FB}"/>
                </c:ext>
              </c:extLst>
            </c:dLbl>
            <c:dLbl>
              <c:idx val="3"/>
              <c:layout>
                <c:manualLayout>
                  <c:x val="-7.8107803808078191E-2"/>
                  <c:y val="1.3107743356575269E-2"/>
                </c:manualLayout>
              </c:layout>
              <c:tx>
                <c:rich>
                  <a:bodyPr/>
                  <a:lstStyle/>
                  <a:p>
                    <a:fld id="{EE3386B5-5E48-4C73-A0B4-62BE4B1F4CC3}" type="CATEGORYNAME">
                      <a:rPr lang="en-US">
                        <a:solidFill>
                          <a:sysClr val="windowText" lastClr="000000"/>
                        </a:solidFill>
                      </a:rPr>
                      <a:pPr/>
                      <a:t>[NOMBRE DE CATEGORÍA]</a:t>
                    </a:fld>
                    <a:r>
                      <a:rPr lang="en-US" baseline="0">
                        <a:solidFill>
                          <a:sysClr val="windowText" lastClr="000000"/>
                        </a:solidFill>
                      </a:rPr>
                      <a:t>; </a:t>
                    </a:r>
                    <a:fld id="{B582CECA-A94B-4914-A7CC-7A47AA59D0FC}" type="VALUE">
                      <a:rPr lang="en-US" baseline="0">
                        <a:solidFill>
                          <a:sysClr val="windowText" lastClr="000000"/>
                        </a:solidFill>
                      </a:rPr>
                      <a:pPr/>
                      <a:t>[VALOR]</a:t>
                    </a:fld>
                    <a:endParaRPr lang="en-US" baseline="0">
                      <a:solidFill>
                        <a:sysClr val="windowText" lastClr="000000"/>
                      </a:solidFill>
                    </a:endParaRPr>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83CB-D740-AFE1-74710AA6E6FB}"/>
                </c:ext>
              </c:extLst>
            </c:dLbl>
            <c:dLbl>
              <c:idx val="4"/>
              <c:layout>
                <c:manualLayout>
                  <c:x val="-2.669147908241778E-3"/>
                  <c:y val="-8.989087092729861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3CB-D740-AFE1-74710AA6E6FB}"/>
                </c:ext>
              </c:extLst>
            </c:dLbl>
            <c:dLbl>
              <c:idx val="5"/>
              <c:layout>
                <c:manualLayout>
                  <c:x val="0.17825742475167428"/>
                  <c:y val="2.992958299685464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3CB-D740-AFE1-74710AA6E6FB}"/>
                </c:ext>
              </c:extLst>
            </c:dLbl>
            <c:dLbl>
              <c:idx val="6"/>
              <c:layout>
                <c:manualLayout>
                  <c:x val="6.044118383852843E-2"/>
                  <c:y val="-8.556509042766571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3CB-D740-AFE1-74710AA6E6FB}"/>
                </c:ext>
              </c:extLst>
            </c:dLbl>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Century Gothic" panose="020B0502020202020204" pitchFamily="34" charset="0"/>
                    <a:ea typeface="+mn-ea"/>
                    <a:cs typeface="+mn-cs"/>
                  </a:defRPr>
                </a:pPr>
                <a:endParaRPr lang="es-E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'4.2.1 G50'!$D$72:$D$78</c:f>
              <c:strCache>
                <c:ptCount val="7"/>
                <c:pt idx="0">
                  <c:v>Agraria</c:v>
                </c:pt>
                <c:pt idx="1">
                  <c:v>Comercio y marketing</c:v>
                </c:pt>
                <c:pt idx="2">
                  <c:v>Edificación y obra civil</c:v>
                </c:pt>
                <c:pt idx="3">
                  <c:v>Hostelería y turismo</c:v>
                </c:pt>
                <c:pt idx="4">
                  <c:v>Seg. y medio ambiente</c:v>
                </c:pt>
                <c:pt idx="5">
                  <c:v>Servicios socioculturales</c:v>
                </c:pt>
                <c:pt idx="6">
                  <c:v>Textil, confección y piel</c:v>
                </c:pt>
              </c:strCache>
            </c:strRef>
          </c:cat>
          <c:val>
            <c:numRef>
              <c:f>'4.2.1 G50'!$G$72:$G$78</c:f>
              <c:numCache>
                <c:formatCode>#,##0.0</c:formatCode>
                <c:ptCount val="7"/>
                <c:pt idx="0">
                  <c:v>38.51203501094092</c:v>
                </c:pt>
                <c:pt idx="1">
                  <c:v>8.7527352297592991</c:v>
                </c:pt>
                <c:pt idx="2">
                  <c:v>3.2822757111597372</c:v>
                </c:pt>
                <c:pt idx="3">
                  <c:v>3.7199124726477026</c:v>
                </c:pt>
                <c:pt idx="4">
                  <c:v>3.5010940919037199</c:v>
                </c:pt>
                <c:pt idx="5">
                  <c:v>35.886214442013134</c:v>
                </c:pt>
                <c:pt idx="6">
                  <c:v>6.3457330415754925</c:v>
                </c:pt>
              </c:numCache>
            </c:numRef>
          </c:val>
          <c:extLst>
            <c:ext xmlns:c16="http://schemas.microsoft.com/office/drawing/2014/chart" uri="{C3380CC4-5D6E-409C-BE32-E72D297353CC}">
              <c16:uniqueId val="{0000000E-83CB-D740-AFE1-74710AA6E6FB}"/>
            </c:ext>
          </c:extLst>
        </c:ser>
        <c:dLbls>
          <c:showLegendKey val="0"/>
          <c:showVal val="0"/>
          <c:showCatName val="0"/>
          <c:showSerName val="0"/>
          <c:showPercent val="0"/>
          <c:showBubbleSize val="0"/>
          <c:showLeaderLines val="1"/>
        </c:dLbls>
        <c:firstSliceAng val="98"/>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36964129483809E-2"/>
          <c:y val="7.407407407407407E-2"/>
          <c:w val="0.87990748031496058"/>
          <c:h val="0.71822490421455942"/>
        </c:manualLayout>
      </c:layout>
      <c:lineChart>
        <c:grouping val="standard"/>
        <c:varyColors val="0"/>
        <c:ser>
          <c:idx val="0"/>
          <c:order val="0"/>
          <c:tx>
            <c:strRef>
              <c:f>'1.2.2.4 G10'!$E$5</c:f>
              <c:strCache>
                <c:ptCount val="1"/>
                <c:pt idx="0">
                  <c:v>España</c:v>
                </c:pt>
              </c:strCache>
            </c:strRef>
          </c:tx>
          <c:spPr>
            <a:ln w="28575" cap="rnd">
              <a:solidFill>
                <a:srgbClr val="646363"/>
              </a:solidFill>
              <a:round/>
            </a:ln>
            <a:effectLst/>
          </c:spPr>
          <c:marker>
            <c:symbol val="circle"/>
            <c:size val="5"/>
            <c:spPr>
              <a:solidFill>
                <a:srgbClr val="646363"/>
              </a:solidFill>
              <a:ln w="9525">
                <a:solidFill>
                  <a:srgbClr val="64636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'1.2.2.4 G10'!$D$6:$D$16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'1.2.2.4 G10'!$E$6:$E$16</c:f>
              <c:numCache>
                <c:formatCode>#,##0.0</c:formatCode>
                <c:ptCount val="11"/>
                <c:pt idx="0">
                  <c:v>17.303078938563011</c:v>
                </c:pt>
                <c:pt idx="1">
                  <c:v>17.858101406149714</c:v>
                </c:pt>
                <c:pt idx="2">
                  <c:v>17.591471500559265</c:v>
                </c:pt>
                <c:pt idx="3">
                  <c:v>17.280868689130191</c:v>
                </c:pt>
                <c:pt idx="4">
                  <c:v>16.940272060627535</c:v>
                </c:pt>
                <c:pt idx="5">
                  <c:v>16.484106072840081</c:v>
                </c:pt>
                <c:pt idx="6">
                  <c:v>15.96930829845248</c:v>
                </c:pt>
                <c:pt idx="7">
                  <c:v>15.678006805094217</c:v>
                </c:pt>
                <c:pt idx="8">
                  <c:v>16.064658584343626</c:v>
                </c:pt>
                <c:pt idx="9">
                  <c:v>15.843852409272971</c:v>
                </c:pt>
                <c:pt idx="10">
                  <c:v>15.329122242601983</c:v>
                </c:pt>
              </c:numCache>
            </c:numRef>
          </c:val>
          <c:smooth val="0"/>
          <c:extLst>
            <c:ext xmlns:c16="http://schemas.microsoft.com/office/drawing/2014/chart" uri="{C3380CC4-5D6E-409C-BE32-E72D297353CC}">
              <c16:uniqueId val="{0000000B-E793-45D4-9BF8-6CF62F511FFB}"/>
            </c:ext>
          </c:extLst>
        </c:ser>
        <c:ser>
          <c:idx val="1"/>
          <c:order val="1"/>
          <c:tx>
            <c:strRef>
              <c:f>'1.2.2.4 G10'!$F$5</c:f>
              <c:strCache>
                <c:ptCount val="1"/>
                <c:pt idx="0">
                  <c:v>Extremadura</c:v>
                </c:pt>
              </c:strCache>
            </c:strRef>
          </c:tx>
          <c:spPr>
            <a:ln w="28575" cap="rnd">
              <a:solidFill>
                <a:srgbClr val="83082A"/>
              </a:solidFill>
              <a:round/>
            </a:ln>
            <a:effectLst/>
          </c:spPr>
          <c:marker>
            <c:symbol val="circle"/>
            <c:size val="5"/>
            <c:spPr>
              <a:solidFill>
                <a:srgbClr val="83082A"/>
              </a:solidFill>
              <a:ln w="9525">
                <a:solidFill>
                  <a:srgbClr val="83082A"/>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'1.2.2.4 G10'!$D$6:$D$16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'1.2.2.4 G10'!$F$6:$F$16</c:f>
              <c:numCache>
                <c:formatCode>#,##0.0</c:formatCode>
                <c:ptCount val="11"/>
                <c:pt idx="0">
                  <c:v>19.976428992339422</c:v>
                </c:pt>
                <c:pt idx="1">
                  <c:v>20.253164556962027</c:v>
                </c:pt>
                <c:pt idx="2">
                  <c:v>20.457756428369599</c:v>
                </c:pt>
                <c:pt idx="3">
                  <c:v>18.974215246636771</c:v>
                </c:pt>
                <c:pt idx="4">
                  <c:v>18.82223445239406</c:v>
                </c:pt>
                <c:pt idx="5">
                  <c:v>20.175198467013413</c:v>
                </c:pt>
                <c:pt idx="6">
                  <c:v>20.84982845077857</c:v>
                </c:pt>
                <c:pt idx="7">
                  <c:v>21.346301510110059</c:v>
                </c:pt>
                <c:pt idx="8">
                  <c:v>21.325269524059951</c:v>
                </c:pt>
                <c:pt idx="9">
                  <c:v>18.395155185465555</c:v>
                </c:pt>
                <c:pt idx="10">
                  <c:v>17.569546120058565</c:v>
                </c:pt>
              </c:numCache>
            </c:numRef>
          </c:val>
          <c:smooth val="0"/>
          <c:extLst>
            <c:ext xmlns:c16="http://schemas.microsoft.com/office/drawing/2014/chart" uri="{C3380CC4-5D6E-409C-BE32-E72D297353CC}">
              <c16:uniqueId val="{00000017-E793-45D4-9BF8-6CF62F511FFB}"/>
            </c:ext>
          </c:extLst>
        </c:ser>
        <c:dLbls>
          <c:showLegendKey val="0"/>
          <c:showVal val="0"/>
          <c:showCatName val="0"/>
          <c:showSerName val="0"/>
          <c:showPercent val="0"/>
          <c:showBubbleSize val="0"/>
        </c:dLbls>
        <c:marker val="1"/>
        <c:smooth val="0"/>
        <c:axId val="273268063"/>
        <c:axId val="84065439"/>
      </c:lineChart>
      <c:catAx>
        <c:axId val="273268063"/>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84065439"/>
        <c:crosses val="autoZero"/>
        <c:auto val="1"/>
        <c:lblAlgn val="ctr"/>
        <c:lblOffset val="100"/>
        <c:noMultiLvlLbl val="0"/>
      </c:catAx>
      <c:valAx>
        <c:axId val="840654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732680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53503438652446"/>
          <c:y val="0.19121439972328819"/>
          <c:w val="0.82155427090601019"/>
          <c:h val="0.54666192272950942"/>
        </c:manualLayout>
      </c:layout>
      <c:barChart>
        <c:barDir val="col"/>
        <c:grouping val="stacked"/>
        <c:varyColors val="0"/>
        <c:ser>
          <c:idx val="0"/>
          <c:order val="0"/>
          <c:tx>
            <c:strRef>
              <c:f>'4.2.1 G51'!$E$5</c:f>
              <c:strCache>
                <c:ptCount val="1"/>
                <c:pt idx="0">
                  <c:v>Obligaciones reconocidas</c:v>
                </c:pt>
              </c:strCache>
            </c:strRef>
          </c:tx>
          <c:spPr>
            <a:pattFill prst="wdDnDiag">
              <a:fgClr>
                <a:srgbClr val="D46271"/>
              </a:fgClr>
              <a:bgClr>
                <a:sysClr val="window" lastClr="FFFFFF"/>
              </a:bgClr>
            </a:pattFill>
            <a:ln>
              <a:noFill/>
            </a:ln>
            <a:effectLst/>
          </c:spPr>
          <c:invertIfNegative val="0"/>
          <c:cat>
            <c:numRef>
              <c:f>'4.2.1 G51'!$D$6:$D$7</c:f>
              <c:numCache>
                <c:formatCode>General</c:formatCode>
                <c:ptCount val="2"/>
                <c:pt idx="0">
                  <c:v>2018</c:v>
                </c:pt>
                <c:pt idx="1">
                  <c:v>2019</c:v>
                </c:pt>
              </c:numCache>
            </c:numRef>
          </c:cat>
          <c:val>
            <c:numRef>
              <c:f>'4.2.1 G51'!$E$6:$E$7</c:f>
              <c:numCache>
                <c:formatCode>#,##0.0</c:formatCode>
                <c:ptCount val="2"/>
                <c:pt idx="0">
                  <c:v>1.9</c:v>
                </c:pt>
                <c:pt idx="1">
                  <c:v>4</c:v>
                </c:pt>
              </c:numCache>
            </c:numRef>
          </c:val>
          <c:extLst>
            <c:ext xmlns:c16="http://schemas.microsoft.com/office/drawing/2014/chart" uri="{C3380CC4-5D6E-409C-BE32-E72D297353CC}">
              <c16:uniqueId val="{00000000-5598-9F43-B29D-B2FDA8911CB3}"/>
            </c:ext>
          </c:extLst>
        </c:ser>
        <c:ser>
          <c:idx val="1"/>
          <c:order val="1"/>
          <c:tx>
            <c:strRef>
              <c:f>'4.2.1 G51'!$F$5</c:f>
              <c:strCache>
                <c:ptCount val="1"/>
                <c:pt idx="0">
                  <c:v>Crédito definitivo pendiente de ejecutar</c:v>
                </c:pt>
              </c:strCache>
            </c:strRef>
          </c:tx>
          <c:spPr>
            <a:solidFill>
              <a:schemeClr val="accent2"/>
            </a:solidFill>
            <a:ln>
              <a:noFill/>
            </a:ln>
            <a:effectLst/>
          </c:spPr>
          <c:invertIfNegative val="0"/>
          <c:cat>
            <c:numRef>
              <c:f>'4.2.1 G51'!$D$6:$D$7</c:f>
              <c:numCache>
                <c:formatCode>General</c:formatCode>
                <c:ptCount val="2"/>
                <c:pt idx="0">
                  <c:v>2018</c:v>
                </c:pt>
                <c:pt idx="1">
                  <c:v>2019</c:v>
                </c:pt>
              </c:numCache>
            </c:numRef>
          </c:cat>
          <c:val>
            <c:numRef>
              <c:f>'4.2.1 G51'!$F$6:$F$7</c:f>
              <c:numCache>
                <c:formatCode>#,##0.0</c:formatCode>
                <c:ptCount val="2"/>
                <c:pt idx="0">
                  <c:v>4.3</c:v>
                </c:pt>
                <c:pt idx="1">
                  <c:v>0.4</c:v>
                </c:pt>
              </c:numCache>
            </c:numRef>
          </c:val>
          <c:extLst>
            <c:ext xmlns:c16="http://schemas.microsoft.com/office/drawing/2014/chart" uri="{C3380CC4-5D6E-409C-BE32-E72D297353CC}">
              <c16:uniqueId val="{00000001-5598-9F43-B29D-B2FDA8911CB3}"/>
            </c:ext>
          </c:extLst>
        </c:ser>
        <c:dLbls>
          <c:showLegendKey val="0"/>
          <c:showVal val="0"/>
          <c:showCatName val="0"/>
          <c:showSerName val="0"/>
          <c:showPercent val="0"/>
          <c:showBubbleSize val="0"/>
        </c:dLbls>
        <c:gapWidth val="219"/>
        <c:overlap val="100"/>
        <c:axId val="317209823"/>
        <c:axId val="317206079"/>
      </c:barChart>
      <c:catAx>
        <c:axId val="31720982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17206079"/>
        <c:crosses val="autoZero"/>
        <c:auto val="1"/>
        <c:lblAlgn val="ctr"/>
        <c:lblOffset val="100"/>
        <c:noMultiLvlLbl val="0"/>
      </c:catAx>
      <c:valAx>
        <c:axId val="3172060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latin typeface="Century Gothic" panose="020B0502020202020204" pitchFamily="34" charset="0"/>
                  </a:rPr>
                  <a:t>Millones de €</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E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17209823"/>
        <c:crosses val="autoZero"/>
        <c:crossBetween val="between"/>
      </c:valAx>
      <c:spPr>
        <a:noFill/>
        <a:ln>
          <a:noFill/>
        </a:ln>
        <a:effectLst/>
      </c:spPr>
    </c:plotArea>
    <c:legend>
      <c:legendPos val="b"/>
      <c:layout>
        <c:manualLayout>
          <c:xMode val="edge"/>
          <c:yMode val="edge"/>
          <c:x val="8.4533439649157771E-2"/>
          <c:y val="0.87833541349087918"/>
          <c:w val="0.89999996198692811"/>
          <c:h val="7.2498626676866046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941316297726933"/>
          <c:y val="5.1713551050951448E-2"/>
          <c:w val="0.84446524373132603"/>
          <c:h val="0.76197222222222227"/>
        </c:manualLayout>
      </c:layout>
      <c:barChart>
        <c:barDir val="col"/>
        <c:grouping val="clustered"/>
        <c:varyColors val="0"/>
        <c:ser>
          <c:idx val="1"/>
          <c:order val="0"/>
          <c:tx>
            <c:strRef>
              <c:f>'4.2.2 G52'!$E$5</c:f>
              <c:strCache>
                <c:ptCount val="1"/>
                <c:pt idx="0">
                  <c:v>Tratados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2"/>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'4.2.2 G52'!$D$6:$D$10</c:f>
              <c:strCache>
                <c:ptCount val="5"/>
                <c:pt idx="0">
                  <c:v>1m</c:v>
                </c:pt>
                <c:pt idx="1">
                  <c:v>3m</c:v>
                </c:pt>
                <c:pt idx="2">
                  <c:v>6m</c:v>
                </c:pt>
                <c:pt idx="3">
                  <c:v>12m</c:v>
                </c:pt>
                <c:pt idx="4">
                  <c:v>24m</c:v>
                </c:pt>
              </c:strCache>
            </c:strRef>
          </c:cat>
          <c:val>
            <c:numRef>
              <c:f>'4.2.2 G52'!$E$6:$E$10</c:f>
              <c:numCache>
                <c:formatCode>#,##0.0</c:formatCode>
                <c:ptCount val="5"/>
                <c:pt idx="0">
                  <c:v>2.850877046585083</c:v>
                </c:pt>
                <c:pt idx="1">
                  <c:v>2.850877046585083</c:v>
                </c:pt>
                <c:pt idx="2">
                  <c:v>14.035087585449219</c:v>
                </c:pt>
                <c:pt idx="3">
                  <c:v>20.614034652709961</c:v>
                </c:pt>
                <c:pt idx="4">
                  <c:v>27.142858505249023</c:v>
                </c:pt>
              </c:numCache>
            </c:numRef>
          </c:val>
          <c:extLst>
            <c:ext xmlns:c16="http://schemas.microsoft.com/office/drawing/2014/chart" uri="{C3380CC4-5D6E-409C-BE32-E72D297353CC}">
              <c16:uniqueId val="{00000000-0922-7744-9611-319357FDB9D2}"/>
            </c:ext>
          </c:extLst>
        </c:ser>
        <c:dLbls>
          <c:showLegendKey val="0"/>
          <c:showVal val="0"/>
          <c:showCatName val="0"/>
          <c:showSerName val="0"/>
          <c:showPercent val="0"/>
          <c:showBubbleSize val="0"/>
        </c:dLbls>
        <c:gapWidth val="50"/>
        <c:axId val="329938191"/>
        <c:axId val="329938607"/>
      </c:barChart>
      <c:catAx>
        <c:axId val="32993819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941316297726933"/>
          <c:y val="5.1713551050951448E-2"/>
          <c:w val="0.84446524373132603"/>
          <c:h val="0.76197222222222227"/>
        </c:manualLayout>
      </c:layout>
      <c:barChart>
        <c:barDir val="col"/>
        <c:grouping val="clustered"/>
        <c:varyColors val="0"/>
        <c:ser>
          <c:idx val="1"/>
          <c:order val="0"/>
          <c:tx>
            <c:strRef>
              <c:f>'4.2.2 G52'!$E$59</c:f>
              <c:strCache>
                <c:ptCount val="1"/>
                <c:pt idx="0">
                  <c:v>Tratados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2"/>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'4.2.2 G52'!$D$60:$D$64</c:f>
              <c:strCache>
                <c:ptCount val="5"/>
                <c:pt idx="0">
                  <c:v>1m</c:v>
                </c:pt>
                <c:pt idx="1">
                  <c:v>3m</c:v>
                </c:pt>
                <c:pt idx="2">
                  <c:v>6m</c:v>
                </c:pt>
                <c:pt idx="3">
                  <c:v>12m</c:v>
                </c:pt>
                <c:pt idx="4">
                  <c:v>24m</c:v>
                </c:pt>
              </c:strCache>
            </c:strRef>
          </c:cat>
          <c:val>
            <c:numRef>
              <c:f>'4.2.2 G52'!$E$60:$E$64</c:f>
              <c:numCache>
                <c:formatCode>#,##0</c:formatCode>
                <c:ptCount val="5"/>
                <c:pt idx="0">
                  <c:v>0.81359648704528809</c:v>
                </c:pt>
                <c:pt idx="1">
                  <c:v>2.2938597202301025</c:v>
                </c:pt>
                <c:pt idx="2">
                  <c:v>11.997806549072266</c:v>
                </c:pt>
                <c:pt idx="3">
                  <c:v>46.153507232666016</c:v>
                </c:pt>
                <c:pt idx="4">
                  <c:v>115.34285736083984</c:v>
                </c:pt>
              </c:numCache>
            </c:numRef>
          </c:val>
          <c:extLst>
            <c:ext xmlns:c16="http://schemas.microsoft.com/office/drawing/2014/chart" uri="{C3380CC4-5D6E-409C-BE32-E72D297353CC}">
              <c16:uniqueId val="{00000000-52B2-8B4C-971A-1D1C15859EDD}"/>
            </c:ext>
          </c:extLst>
        </c:ser>
        <c:dLbls>
          <c:showLegendKey val="0"/>
          <c:showVal val="0"/>
          <c:showCatName val="0"/>
          <c:showSerName val="0"/>
          <c:showPercent val="0"/>
          <c:showBubbleSize val="0"/>
        </c:dLbls>
        <c:gapWidth val="50"/>
        <c:axId val="329938191"/>
        <c:axId val="329938607"/>
      </c:barChart>
      <c:catAx>
        <c:axId val="32993819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941316297726933"/>
          <c:y val="3.5163258535612571E-2"/>
          <c:w val="0.84446524373132603"/>
          <c:h val="0.83697409278725554"/>
        </c:manualLayout>
      </c:layout>
      <c:barChart>
        <c:barDir val="bar"/>
        <c:grouping val="clustered"/>
        <c:varyColors val="0"/>
        <c:ser>
          <c:idx val="1"/>
          <c:order val="0"/>
          <c:tx>
            <c:strRef>
              <c:f>'4.2.2 G52'!$F$30</c:f>
              <c:strCache>
                <c:ptCount val="1"/>
                <c:pt idx="0">
                  <c:v>Tratados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2"/>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'4.2.2 G52'!$D$31:$E$42</c:f>
              <c:multiLvlStrCache>
                <c:ptCount val="12"/>
                <c:lvl>
                  <c:pt idx="0">
                    <c:v>Cont. indefinido</c:v>
                  </c:pt>
                  <c:pt idx="1">
                    <c:v>Jorn. completa</c:v>
                  </c:pt>
                  <c:pt idx="2">
                    <c:v>Indefinido + completa</c:v>
                  </c:pt>
                  <c:pt idx="3">
                    <c:v>Autónomos</c:v>
                  </c:pt>
                  <c:pt idx="4">
                    <c:v>Cont. indefinido</c:v>
                  </c:pt>
                  <c:pt idx="5">
                    <c:v>Jorn. completa</c:v>
                  </c:pt>
                  <c:pt idx="6">
                    <c:v>Indefinido + completa</c:v>
                  </c:pt>
                  <c:pt idx="7">
                    <c:v>Autónomos</c:v>
                  </c:pt>
                  <c:pt idx="8">
                    <c:v>Cont. indefinido</c:v>
                  </c:pt>
                  <c:pt idx="9">
                    <c:v>Jorn. completa</c:v>
                  </c:pt>
                  <c:pt idx="10">
                    <c:v>Indefinido + completa</c:v>
                  </c:pt>
                  <c:pt idx="11">
                    <c:v>Autónomos</c:v>
                  </c:pt>
                </c:lvl>
                <c:lvl>
                  <c:pt idx="0">
                    <c:v>6m</c:v>
                  </c:pt>
                  <c:pt idx="4">
                    <c:v>12m</c:v>
                  </c:pt>
                  <c:pt idx="8">
                    <c:v>24m</c:v>
                  </c:pt>
                </c:lvl>
              </c:multiLvlStrCache>
            </c:multiLvlStrRef>
          </c:cat>
          <c:val>
            <c:numRef>
              <c:f>'4.2.2 G52'!$F$31:$F$42</c:f>
              <c:numCache>
                <c:formatCode>#,##0.0</c:formatCode>
                <c:ptCount val="12"/>
                <c:pt idx="0">
                  <c:v>6.6666669845581055</c:v>
                </c:pt>
                <c:pt idx="1">
                  <c:v>71.666664123535156</c:v>
                </c:pt>
                <c:pt idx="2">
                  <c:v>3.125</c:v>
                </c:pt>
                <c:pt idx="3">
                  <c:v>7.8125</c:v>
                </c:pt>
                <c:pt idx="4">
                  <c:v>7.0588240623474121</c:v>
                </c:pt>
                <c:pt idx="5">
                  <c:v>48.235294342041016</c:v>
                </c:pt>
                <c:pt idx="6">
                  <c:v>1.063829779624939</c:v>
                </c:pt>
                <c:pt idx="7">
                  <c:v>10.638298034667969</c:v>
                </c:pt>
                <c:pt idx="8">
                  <c:v>11.764705657958984</c:v>
                </c:pt>
                <c:pt idx="9">
                  <c:v>52.941177368164063</c:v>
                </c:pt>
                <c:pt idx="10">
                  <c:v>2.6315789222717285</c:v>
                </c:pt>
                <c:pt idx="11">
                  <c:v>13.157895088195801</c:v>
                </c:pt>
              </c:numCache>
            </c:numRef>
          </c:val>
          <c:extLst>
            <c:ext xmlns:c16="http://schemas.microsoft.com/office/drawing/2014/chart" uri="{C3380CC4-5D6E-409C-BE32-E72D297353CC}">
              <c16:uniqueId val="{00000000-3760-144A-AB82-7671ECB86F77}"/>
            </c:ext>
          </c:extLst>
        </c:ser>
        <c:dLbls>
          <c:showLegendKey val="0"/>
          <c:showVal val="0"/>
          <c:showCatName val="0"/>
          <c:showSerName val="0"/>
          <c:showPercent val="0"/>
          <c:showBubbleSize val="0"/>
        </c:dLbls>
        <c:gapWidth val="50"/>
        <c:axId val="329938191"/>
        <c:axId val="329938607"/>
      </c:barChart>
      <c:catAx>
        <c:axId val="329938191"/>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valAx>
      <c:spPr>
        <a:noFill/>
        <a:ln>
          <a:noFill/>
        </a:ln>
        <a:effectLst/>
      </c:spPr>
    </c:plotArea>
    <c:legend>
      <c:legendPos val="b"/>
      <c:layout>
        <c:manualLayout>
          <c:xMode val="edge"/>
          <c:yMode val="edge"/>
          <c:x val="7.8637566137566173E-2"/>
          <c:y val="0.9286699074074074"/>
          <c:w val="0.81805324074074071"/>
          <c:h val="6.1469640547214925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553475626867397"/>
          <c:y val="7.2410357963727232E-2"/>
          <c:w val="0.79834365043992139"/>
          <c:h val="0.71169268319218348"/>
        </c:manualLayout>
      </c:layout>
      <c:barChart>
        <c:barDir val="col"/>
        <c:grouping val="stacked"/>
        <c:varyColors val="0"/>
        <c:ser>
          <c:idx val="1"/>
          <c:order val="0"/>
          <c:tx>
            <c:strRef>
              <c:f>'4.3.1 G53'!$D$11</c:f>
              <c:strCache>
                <c:ptCount val="1"/>
                <c:pt idx="0">
                  <c:v>Hombres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'4.3.1 G53'!$E$6:$G$6</c:f>
              <c:strCache>
                <c:ptCount val="3"/>
                <c:pt idx="0">
                  <c:v>2017</c:v>
                </c:pt>
                <c:pt idx="1">
                  <c:v>2018</c:v>
                </c:pt>
                <c:pt idx="2">
                  <c:v>Total</c:v>
                </c:pt>
              </c:strCache>
            </c:strRef>
          </c:cat>
          <c:val>
            <c:numRef>
              <c:f>'4.3.1 G53'!$E$11:$G$11</c:f>
              <c:numCache>
                <c:formatCode>#,##0.0</c:formatCode>
                <c:ptCount val="3"/>
                <c:pt idx="0">
                  <c:v>50.892857142857139</c:v>
                </c:pt>
                <c:pt idx="1">
                  <c:v>53.170731707317074</c:v>
                </c:pt>
                <c:pt idx="2">
                  <c:v>51.981351981351985</c:v>
                </c:pt>
              </c:numCache>
            </c:numRef>
          </c:val>
          <c:extLst>
            <c:ext xmlns:c16="http://schemas.microsoft.com/office/drawing/2014/chart" uri="{C3380CC4-5D6E-409C-BE32-E72D297353CC}">
              <c16:uniqueId val="{00000000-6D0A-4F43-B02A-B1DDF7FD3E8D}"/>
            </c:ext>
          </c:extLst>
        </c:ser>
        <c:ser>
          <c:idx val="0"/>
          <c:order val="1"/>
          <c:tx>
            <c:strRef>
              <c:f>'4.3.1 G53'!$D$12</c:f>
              <c:strCache>
                <c:ptCount val="1"/>
                <c:pt idx="0">
                  <c:v>Mujeres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'4.3.1 G53'!$E$6:$G$6</c:f>
              <c:strCache>
                <c:ptCount val="3"/>
                <c:pt idx="0">
                  <c:v>2017</c:v>
                </c:pt>
                <c:pt idx="1">
                  <c:v>2018</c:v>
                </c:pt>
                <c:pt idx="2">
                  <c:v>Total</c:v>
                </c:pt>
              </c:strCache>
            </c:strRef>
          </c:cat>
          <c:val>
            <c:numRef>
              <c:f>'4.3.1 G53'!$E$12:$G$12</c:f>
              <c:numCache>
                <c:formatCode>#,##0.0</c:formatCode>
                <c:ptCount val="3"/>
                <c:pt idx="0">
                  <c:v>49.107142857142854</c:v>
                </c:pt>
                <c:pt idx="1">
                  <c:v>46.829268292682933</c:v>
                </c:pt>
                <c:pt idx="2">
                  <c:v>48.018648018648022</c:v>
                </c:pt>
              </c:numCache>
            </c:numRef>
          </c:val>
          <c:extLst>
            <c:ext xmlns:c16="http://schemas.microsoft.com/office/drawing/2014/chart" uri="{C3380CC4-5D6E-409C-BE32-E72D297353CC}">
              <c16:uniqueId val="{00000001-6D0A-4F43-B02A-B1DDF7FD3E8D}"/>
            </c:ext>
          </c:extLst>
        </c:ser>
        <c:dLbls>
          <c:showLegendKey val="0"/>
          <c:showVal val="0"/>
          <c:showCatName val="0"/>
          <c:showSerName val="0"/>
          <c:showPercent val="0"/>
          <c:showBubbleSize val="0"/>
        </c:dLbls>
        <c:gapWidth val="50"/>
        <c:overlap val="100"/>
        <c:axId val="329938191"/>
        <c:axId val="329938607"/>
      </c:barChart>
      <c:catAx>
        <c:axId val="32993819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majorUnit val="20"/>
      </c:valAx>
      <c:spPr>
        <a:noFill/>
        <a:ln>
          <a:noFill/>
        </a:ln>
        <a:effectLst/>
      </c:spPr>
    </c:plotArea>
    <c:legend>
      <c:legendPos val="b"/>
      <c:layout>
        <c:manualLayout>
          <c:xMode val="edge"/>
          <c:yMode val="edge"/>
          <c:x val="0.29552386140411696"/>
          <c:y val="0.91551172488217969"/>
          <c:w val="0.40895194704435528"/>
          <c:h val="7.7648462882974265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userShapes r:id="rId4"/>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553475626867397"/>
          <c:y val="7.2410357963727232E-2"/>
          <c:w val="0.79834365043992139"/>
          <c:h val="0.71169268319218348"/>
        </c:manualLayout>
      </c:layout>
      <c:barChart>
        <c:barDir val="col"/>
        <c:grouping val="stacked"/>
        <c:varyColors val="0"/>
        <c:ser>
          <c:idx val="1"/>
          <c:order val="0"/>
          <c:tx>
            <c:strRef>
              <c:f>'4.3.1 G53'!$D$29</c:f>
              <c:strCache>
                <c:ptCount val="1"/>
                <c:pt idx="0">
                  <c:v>Menos de 24 años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'4.3.1 G53'!$E$23:$G$23</c:f>
              <c:strCache>
                <c:ptCount val="3"/>
                <c:pt idx="0">
                  <c:v>2017</c:v>
                </c:pt>
                <c:pt idx="1">
                  <c:v>2018</c:v>
                </c:pt>
                <c:pt idx="2">
                  <c:v>Total</c:v>
                </c:pt>
              </c:strCache>
            </c:strRef>
          </c:cat>
          <c:val>
            <c:numRef>
              <c:f>'4.3.1 G53'!$E$29:$G$29</c:f>
              <c:numCache>
                <c:formatCode>#,##0.0</c:formatCode>
                <c:ptCount val="3"/>
                <c:pt idx="0">
                  <c:v>16.517857142857142</c:v>
                </c:pt>
                <c:pt idx="1">
                  <c:v>12.682926829268293</c:v>
                </c:pt>
                <c:pt idx="2">
                  <c:v>14.685314685314685</c:v>
                </c:pt>
              </c:numCache>
            </c:numRef>
          </c:val>
          <c:extLst>
            <c:ext xmlns:c16="http://schemas.microsoft.com/office/drawing/2014/chart" uri="{C3380CC4-5D6E-409C-BE32-E72D297353CC}">
              <c16:uniqueId val="{00000000-BB32-3B4F-A2D1-B8A6413A5CEB}"/>
            </c:ext>
          </c:extLst>
        </c:ser>
        <c:ser>
          <c:idx val="0"/>
          <c:order val="1"/>
          <c:tx>
            <c:strRef>
              <c:f>'4.3.1 G53'!$D$30</c:f>
              <c:strCache>
                <c:ptCount val="1"/>
                <c:pt idx="0">
                  <c:v>Entre 24 y 26 años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'4.3.1 G53'!$E$23:$G$23</c:f>
              <c:strCache>
                <c:ptCount val="3"/>
                <c:pt idx="0">
                  <c:v>2017</c:v>
                </c:pt>
                <c:pt idx="1">
                  <c:v>2018</c:v>
                </c:pt>
                <c:pt idx="2">
                  <c:v>Total</c:v>
                </c:pt>
              </c:strCache>
            </c:strRef>
          </c:cat>
          <c:val>
            <c:numRef>
              <c:f>'4.3.1 G53'!$E$30:$G$30</c:f>
              <c:numCache>
                <c:formatCode>#,##0.0</c:formatCode>
                <c:ptCount val="3"/>
                <c:pt idx="0">
                  <c:v>43.303571428571431</c:v>
                </c:pt>
                <c:pt idx="1">
                  <c:v>50.731707317073173</c:v>
                </c:pt>
                <c:pt idx="2">
                  <c:v>46.853146853146853</c:v>
                </c:pt>
              </c:numCache>
            </c:numRef>
          </c:val>
          <c:extLst>
            <c:ext xmlns:c16="http://schemas.microsoft.com/office/drawing/2014/chart" uri="{C3380CC4-5D6E-409C-BE32-E72D297353CC}">
              <c16:uniqueId val="{00000001-BB32-3B4F-A2D1-B8A6413A5CEB}"/>
            </c:ext>
          </c:extLst>
        </c:ser>
        <c:ser>
          <c:idx val="2"/>
          <c:order val="2"/>
          <c:tx>
            <c:strRef>
              <c:f>'4.3.1 G53'!$D$31</c:f>
              <c:strCache>
                <c:ptCount val="1"/>
                <c:pt idx="0">
                  <c:v>27 o más años</c:v>
                </c:pt>
              </c:strCache>
            </c:strRef>
          </c:tx>
          <c:spPr>
            <a:solidFill>
              <a:srgbClr val="8C2633">
                <a:lumMod val="60000"/>
                <a:lumOff val="4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'4.3.1 G53'!$E$23:$G$23</c:f>
              <c:strCache>
                <c:ptCount val="3"/>
                <c:pt idx="0">
                  <c:v>2017</c:v>
                </c:pt>
                <c:pt idx="1">
                  <c:v>2018</c:v>
                </c:pt>
                <c:pt idx="2">
                  <c:v>Total</c:v>
                </c:pt>
              </c:strCache>
            </c:strRef>
          </c:cat>
          <c:val>
            <c:numRef>
              <c:f>'4.3.1 G53'!$E$31:$G$31</c:f>
              <c:numCache>
                <c:formatCode>#,##0.0</c:formatCode>
                <c:ptCount val="3"/>
                <c:pt idx="0">
                  <c:v>40.178571428571431</c:v>
                </c:pt>
                <c:pt idx="1">
                  <c:v>36.585365853658537</c:v>
                </c:pt>
                <c:pt idx="2">
                  <c:v>38.461538461538467</c:v>
                </c:pt>
              </c:numCache>
            </c:numRef>
          </c:val>
          <c:extLst>
            <c:ext xmlns:c16="http://schemas.microsoft.com/office/drawing/2014/chart" uri="{C3380CC4-5D6E-409C-BE32-E72D297353CC}">
              <c16:uniqueId val="{00000002-BB32-3B4F-A2D1-B8A6413A5CEB}"/>
            </c:ext>
          </c:extLst>
        </c:ser>
        <c:dLbls>
          <c:showLegendKey val="0"/>
          <c:showVal val="0"/>
          <c:showCatName val="0"/>
          <c:showSerName val="0"/>
          <c:showPercent val="0"/>
          <c:showBubbleSize val="0"/>
        </c:dLbls>
        <c:gapWidth val="50"/>
        <c:overlap val="100"/>
        <c:axId val="329938191"/>
        <c:axId val="329938607"/>
      </c:barChart>
      <c:catAx>
        <c:axId val="32993819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majorUnit val="20"/>
      </c:valAx>
      <c:spPr>
        <a:noFill/>
        <a:ln>
          <a:noFill/>
        </a:ln>
        <a:effectLst/>
      </c:spPr>
    </c:plotArea>
    <c:legend>
      <c:legendPos val="b"/>
      <c:layout>
        <c:manualLayout>
          <c:xMode val="edge"/>
          <c:yMode val="edge"/>
          <c:x val="6.2156853034880111E-3"/>
          <c:y val="0.91551172488217969"/>
          <c:w val="0.99150728800409382"/>
          <c:h val="8.448827511782026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userShapes r:id="rId4"/>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553475626867397"/>
          <c:y val="7.2410357963727232E-2"/>
          <c:w val="0.79834365043992139"/>
          <c:h val="0.71169268319218348"/>
        </c:manualLayout>
      </c:layout>
      <c:barChart>
        <c:barDir val="col"/>
        <c:grouping val="stacked"/>
        <c:varyColors val="0"/>
        <c:ser>
          <c:idx val="1"/>
          <c:order val="0"/>
          <c:tx>
            <c:strRef>
              <c:f>'4.3.1 G53'!$D$47</c:f>
              <c:strCache>
                <c:ptCount val="1"/>
                <c:pt idx="0">
                  <c:v>CFGM</c:v>
                </c:pt>
              </c:strCache>
            </c:strRef>
          </c:tx>
          <c:spPr>
            <a:solidFill>
              <a:schemeClr val="accent2"/>
            </a:solidFill>
            <a:ln>
              <a:noFill/>
            </a:ln>
            <a:effectLst/>
          </c:spPr>
          <c:invertIfNegative val="0"/>
          <c:dLbls>
            <c:dLbl>
              <c:idx val="0"/>
              <c:layout>
                <c:manualLayout>
                  <c:x val="0.12159329140461216"/>
                  <c:y val="-2.7153766756626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6A2-F448-AB03-8485DA594BE7}"/>
                </c:ext>
              </c:extLst>
            </c:dLbl>
            <c:dLbl>
              <c:idx val="1"/>
              <c:layout>
                <c:manualLayout>
                  <c:x val="0.11740041928721182"/>
                  <c:y val="-1.3576883378313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A2-F448-AB03-8485DA594BE7}"/>
                </c:ext>
              </c:extLst>
            </c:dLbl>
            <c:dLbl>
              <c:idx val="2"/>
              <c:layout>
                <c:manualLayout>
                  <c:x val="0.12159329140461216"/>
                  <c:y val="-1.3576883378313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6A2-F448-AB03-8485DA594BE7}"/>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'4.3.1 G53'!$E$40:$G$40</c:f>
              <c:strCache>
                <c:ptCount val="3"/>
                <c:pt idx="0">
                  <c:v>2017</c:v>
                </c:pt>
                <c:pt idx="1">
                  <c:v>2018</c:v>
                </c:pt>
                <c:pt idx="2">
                  <c:v>Total</c:v>
                </c:pt>
              </c:strCache>
            </c:strRef>
          </c:cat>
          <c:val>
            <c:numRef>
              <c:f>'4.3.1 G53'!$E$47:$G$47</c:f>
              <c:numCache>
                <c:formatCode>#,##0.0</c:formatCode>
                <c:ptCount val="3"/>
                <c:pt idx="0">
                  <c:v>2.2321428571428572</c:v>
                </c:pt>
                <c:pt idx="1">
                  <c:v>4.8780487804878048</c:v>
                </c:pt>
                <c:pt idx="2">
                  <c:v>3.4965034965034967</c:v>
                </c:pt>
              </c:numCache>
            </c:numRef>
          </c:val>
          <c:extLst>
            <c:ext xmlns:c16="http://schemas.microsoft.com/office/drawing/2014/chart" uri="{C3380CC4-5D6E-409C-BE32-E72D297353CC}">
              <c16:uniqueId val="{00000003-76A2-F448-AB03-8485DA594BE7}"/>
            </c:ext>
          </c:extLst>
        </c:ser>
        <c:ser>
          <c:idx val="0"/>
          <c:order val="1"/>
          <c:tx>
            <c:strRef>
              <c:f>'4.3.1 G53'!$D$48</c:f>
              <c:strCache>
                <c:ptCount val="1"/>
                <c:pt idx="0">
                  <c:v>CFGS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'4.3.1 G53'!$E$40:$G$40</c:f>
              <c:strCache>
                <c:ptCount val="3"/>
                <c:pt idx="0">
                  <c:v>2017</c:v>
                </c:pt>
                <c:pt idx="1">
                  <c:v>2018</c:v>
                </c:pt>
                <c:pt idx="2">
                  <c:v>Total</c:v>
                </c:pt>
              </c:strCache>
            </c:strRef>
          </c:cat>
          <c:val>
            <c:numRef>
              <c:f>'4.3.1 G53'!$E$48:$G$48</c:f>
              <c:numCache>
                <c:formatCode>#,##0.0</c:formatCode>
                <c:ptCount val="3"/>
                <c:pt idx="0">
                  <c:v>6.25</c:v>
                </c:pt>
                <c:pt idx="1">
                  <c:v>9.7560975609756095</c:v>
                </c:pt>
                <c:pt idx="2">
                  <c:v>7.9254079254079253</c:v>
                </c:pt>
              </c:numCache>
            </c:numRef>
          </c:val>
          <c:extLst>
            <c:ext xmlns:c16="http://schemas.microsoft.com/office/drawing/2014/chart" uri="{C3380CC4-5D6E-409C-BE32-E72D297353CC}">
              <c16:uniqueId val="{00000004-76A2-F448-AB03-8485DA594BE7}"/>
            </c:ext>
          </c:extLst>
        </c:ser>
        <c:ser>
          <c:idx val="2"/>
          <c:order val="2"/>
          <c:tx>
            <c:strRef>
              <c:f>'4.3.1 G53'!$D$49</c:f>
              <c:strCache>
                <c:ptCount val="1"/>
                <c:pt idx="0">
                  <c:v>Grado</c:v>
                </c:pt>
              </c:strCache>
            </c:strRef>
          </c:tx>
          <c:spPr>
            <a:solidFill>
              <a:srgbClr val="D4627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'4.3.1 G53'!$E$40:$G$40</c:f>
              <c:strCache>
                <c:ptCount val="3"/>
                <c:pt idx="0">
                  <c:v>2017</c:v>
                </c:pt>
                <c:pt idx="1">
                  <c:v>2018</c:v>
                </c:pt>
                <c:pt idx="2">
                  <c:v>Total</c:v>
                </c:pt>
              </c:strCache>
            </c:strRef>
          </c:cat>
          <c:val>
            <c:numRef>
              <c:f>'4.3.1 G53'!$E$49:$G$49</c:f>
              <c:numCache>
                <c:formatCode>#,##0.0</c:formatCode>
                <c:ptCount val="3"/>
                <c:pt idx="0">
                  <c:v>70.089285714285708</c:v>
                </c:pt>
                <c:pt idx="1">
                  <c:v>66.829268292682926</c:v>
                </c:pt>
                <c:pt idx="2">
                  <c:v>68.531468531468533</c:v>
                </c:pt>
              </c:numCache>
            </c:numRef>
          </c:val>
          <c:extLst>
            <c:ext xmlns:c16="http://schemas.microsoft.com/office/drawing/2014/chart" uri="{C3380CC4-5D6E-409C-BE32-E72D297353CC}">
              <c16:uniqueId val="{00000005-76A2-F448-AB03-8485DA594BE7}"/>
            </c:ext>
          </c:extLst>
        </c:ser>
        <c:ser>
          <c:idx val="3"/>
          <c:order val="3"/>
          <c:tx>
            <c:strRef>
              <c:f>'4.3.1 G53'!$D$50</c:f>
              <c:strCache>
                <c:ptCount val="1"/>
                <c:pt idx="0">
                  <c:v>Máster</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'4.3.1 G53'!$E$40:$G$40</c:f>
              <c:strCache>
                <c:ptCount val="3"/>
                <c:pt idx="0">
                  <c:v>2017</c:v>
                </c:pt>
                <c:pt idx="1">
                  <c:v>2018</c:v>
                </c:pt>
                <c:pt idx="2">
                  <c:v>Total</c:v>
                </c:pt>
              </c:strCache>
            </c:strRef>
          </c:cat>
          <c:val>
            <c:numRef>
              <c:f>'4.3.1 G53'!$E$50:$G$50</c:f>
              <c:numCache>
                <c:formatCode>#,##0.0</c:formatCode>
                <c:ptCount val="3"/>
                <c:pt idx="0">
                  <c:v>21.428571428571427</c:v>
                </c:pt>
                <c:pt idx="1">
                  <c:v>18.536585365853657</c:v>
                </c:pt>
                <c:pt idx="2">
                  <c:v>20.046620046620049</c:v>
                </c:pt>
              </c:numCache>
            </c:numRef>
          </c:val>
          <c:extLst>
            <c:ext xmlns:c16="http://schemas.microsoft.com/office/drawing/2014/chart" uri="{C3380CC4-5D6E-409C-BE32-E72D297353CC}">
              <c16:uniqueId val="{00000006-76A2-F448-AB03-8485DA594BE7}"/>
            </c:ext>
          </c:extLst>
        </c:ser>
        <c:dLbls>
          <c:showLegendKey val="0"/>
          <c:showVal val="0"/>
          <c:showCatName val="0"/>
          <c:showSerName val="0"/>
          <c:showPercent val="0"/>
          <c:showBubbleSize val="0"/>
        </c:dLbls>
        <c:gapWidth val="50"/>
        <c:overlap val="100"/>
        <c:axId val="329938191"/>
        <c:axId val="329938607"/>
      </c:barChart>
      <c:catAx>
        <c:axId val="32993819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majorUnit val="20"/>
      </c:valAx>
      <c:spPr>
        <a:noFill/>
        <a:ln>
          <a:noFill/>
        </a:ln>
        <a:effectLst/>
      </c:spPr>
    </c:plotArea>
    <c:legend>
      <c:legendPos val="b"/>
      <c:layout>
        <c:manualLayout>
          <c:xMode val="edge"/>
          <c:yMode val="edge"/>
          <c:x val="6.2156853034880111E-3"/>
          <c:y val="0.91551172488217969"/>
          <c:w val="0.94976014790604002"/>
          <c:h val="8.4488233708521585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userShapes r:id="rId4"/>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994745835004285"/>
          <c:y val="7.241032661772269E-2"/>
          <c:w val="0.40112790622708699"/>
          <c:h val="0.83774252064199173"/>
        </c:manualLayout>
      </c:layout>
      <c:barChart>
        <c:barDir val="bar"/>
        <c:grouping val="clustered"/>
        <c:varyColors val="0"/>
        <c:ser>
          <c:idx val="1"/>
          <c:order val="0"/>
          <c:tx>
            <c:strRef>
              <c:f>'4.3.1 G53'!$E$23</c:f>
              <c:strCache>
                <c:ptCount val="1"/>
                <c:pt idx="0">
                  <c:v>2017</c:v>
                </c:pt>
              </c:strCache>
            </c:strRef>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'4.3.1 G53'!$D$59:$D$75</c:f>
              <c:strCache>
                <c:ptCount val="17"/>
                <c:pt idx="0">
                  <c:v>Resto (inferiores 2%)</c:v>
                </c:pt>
                <c:pt idx="1">
                  <c:v>Consultoría</c:v>
                </c:pt>
                <c:pt idx="2">
                  <c:v>Publicidad</c:v>
                </c:pt>
                <c:pt idx="3">
                  <c:v>Hostelería</c:v>
                </c:pt>
                <c:pt idx="4">
                  <c:v>Contabilidad</c:v>
                </c:pt>
                <c:pt idx="5">
                  <c:v>Ind. química</c:v>
                </c:pt>
                <c:pt idx="6">
                  <c:v>Act. administrativas</c:v>
                </c:pt>
                <c:pt idx="7">
                  <c:v>Sanidad</c:v>
                </c:pt>
                <c:pt idx="8">
                  <c:v>Agricultura</c:v>
                </c:pt>
                <c:pt idx="9">
                  <c:v>Educación</c:v>
                </c:pt>
                <c:pt idx="10">
                  <c:v>Info y comunicaciones</c:v>
                </c:pt>
                <c:pt idx="11">
                  <c:v>I+D</c:v>
                </c:pt>
                <c:pt idx="12">
                  <c:v>Construcción</c:v>
                </c:pt>
                <c:pt idx="13">
                  <c:v>Arq. e ingeniería</c:v>
                </c:pt>
                <c:pt idx="14">
                  <c:v>Alimentación</c:v>
                </c:pt>
                <c:pt idx="15">
                  <c:v>Comercio y reparac.</c:v>
                </c:pt>
                <c:pt idx="16">
                  <c:v>Otros servicios</c:v>
                </c:pt>
              </c:strCache>
            </c:strRef>
          </c:cat>
          <c:val>
            <c:numRef>
              <c:f>'4.3.1 G53'!$F$59:$F$75</c:f>
              <c:numCache>
                <c:formatCode>#,##0.0</c:formatCode>
                <c:ptCount val="17"/>
                <c:pt idx="0">
                  <c:v>9.5571095571095568E-2</c:v>
                </c:pt>
                <c:pt idx="1">
                  <c:v>1.6317016317016316E-2</c:v>
                </c:pt>
                <c:pt idx="2">
                  <c:v>1.6317016317016316E-2</c:v>
                </c:pt>
                <c:pt idx="3">
                  <c:v>2.097902097902098E-2</c:v>
                </c:pt>
                <c:pt idx="4">
                  <c:v>2.097902097902098E-2</c:v>
                </c:pt>
                <c:pt idx="5">
                  <c:v>2.564102564102564E-2</c:v>
                </c:pt>
                <c:pt idx="6">
                  <c:v>2.7972027972027972E-2</c:v>
                </c:pt>
                <c:pt idx="7">
                  <c:v>4.195804195804196E-2</c:v>
                </c:pt>
                <c:pt idx="8">
                  <c:v>4.8951048951048952E-2</c:v>
                </c:pt>
                <c:pt idx="9">
                  <c:v>6.0606060606060608E-2</c:v>
                </c:pt>
                <c:pt idx="10">
                  <c:v>6.2937062937062943E-2</c:v>
                </c:pt>
                <c:pt idx="11">
                  <c:v>6.75990675990676E-2</c:v>
                </c:pt>
                <c:pt idx="12">
                  <c:v>8.6247086247086241E-2</c:v>
                </c:pt>
                <c:pt idx="13">
                  <c:v>9.0909090909090912E-2</c:v>
                </c:pt>
                <c:pt idx="14">
                  <c:v>0.10023310023310024</c:v>
                </c:pt>
                <c:pt idx="15">
                  <c:v>0.10722610722610723</c:v>
                </c:pt>
                <c:pt idx="16">
                  <c:v>0.10955710955710955</c:v>
                </c:pt>
              </c:numCache>
            </c:numRef>
          </c:val>
          <c:extLst>
            <c:ext xmlns:c16="http://schemas.microsoft.com/office/drawing/2014/chart" uri="{C3380CC4-5D6E-409C-BE32-E72D297353CC}">
              <c16:uniqueId val="{00000000-D5E0-F44F-B3B9-9E4635EEAF90}"/>
            </c:ext>
          </c:extLst>
        </c:ser>
        <c:dLbls>
          <c:showLegendKey val="0"/>
          <c:showVal val="0"/>
          <c:showCatName val="0"/>
          <c:showSerName val="0"/>
          <c:showPercent val="0"/>
          <c:showBubbleSize val="0"/>
        </c:dLbls>
        <c:gapWidth val="50"/>
        <c:axId val="329938191"/>
        <c:axId val="329938607"/>
      </c:barChart>
      <c:catAx>
        <c:axId val="329938191"/>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max val="0.15000000000000002"/>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majorUnit val="5.000000000000001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53503438652446"/>
          <c:y val="0.19121439972328819"/>
          <c:w val="0.82155427090601019"/>
          <c:h val="0.54666192272950942"/>
        </c:manualLayout>
      </c:layout>
      <c:barChart>
        <c:barDir val="col"/>
        <c:grouping val="stacked"/>
        <c:varyColors val="0"/>
        <c:ser>
          <c:idx val="0"/>
          <c:order val="0"/>
          <c:tx>
            <c:strRef>
              <c:f>'4.3.1 G54'!$F$3</c:f>
              <c:strCache>
                <c:ptCount val="1"/>
                <c:pt idx="0">
                  <c:v>Obligaciones reconocidas</c:v>
                </c:pt>
              </c:strCache>
            </c:strRef>
          </c:tx>
          <c:spPr>
            <a:pattFill prst="wdDnDiag">
              <a:fgClr>
                <a:srgbClr val="D46271"/>
              </a:fgClr>
              <a:bgClr>
                <a:sysClr val="window" lastClr="FFFFFF"/>
              </a:bgClr>
            </a:pattFill>
            <a:ln>
              <a:noFill/>
            </a:ln>
            <a:effectLst/>
          </c:spPr>
          <c:invertIfNegative val="0"/>
          <c:cat>
            <c:numRef>
              <c:f>'4.3.1 G54'!$E$4:$E$5</c:f>
              <c:numCache>
                <c:formatCode>General</c:formatCode>
                <c:ptCount val="2"/>
                <c:pt idx="0">
                  <c:v>2017</c:v>
                </c:pt>
                <c:pt idx="1">
                  <c:v>2018</c:v>
                </c:pt>
              </c:numCache>
            </c:numRef>
          </c:cat>
          <c:val>
            <c:numRef>
              <c:f>'4.3.1 G54'!$F$4:$F$5</c:f>
              <c:numCache>
                <c:formatCode>#,##0.0</c:formatCode>
                <c:ptCount val="2"/>
                <c:pt idx="0">
                  <c:v>0.6</c:v>
                </c:pt>
                <c:pt idx="1">
                  <c:v>4.5999999999999996</c:v>
                </c:pt>
              </c:numCache>
            </c:numRef>
          </c:val>
          <c:extLst>
            <c:ext xmlns:c16="http://schemas.microsoft.com/office/drawing/2014/chart" uri="{C3380CC4-5D6E-409C-BE32-E72D297353CC}">
              <c16:uniqueId val="{00000000-CBF7-8A40-82D2-4A60E2680D2F}"/>
            </c:ext>
          </c:extLst>
        </c:ser>
        <c:ser>
          <c:idx val="1"/>
          <c:order val="1"/>
          <c:tx>
            <c:strRef>
              <c:f>'4.3.1 G54'!$G$3</c:f>
              <c:strCache>
                <c:ptCount val="1"/>
                <c:pt idx="0">
                  <c:v>Crédito definitivo pendiente de ejecutar</c:v>
                </c:pt>
              </c:strCache>
            </c:strRef>
          </c:tx>
          <c:spPr>
            <a:solidFill>
              <a:schemeClr val="accent2"/>
            </a:solidFill>
            <a:ln>
              <a:noFill/>
            </a:ln>
            <a:effectLst/>
          </c:spPr>
          <c:invertIfNegative val="0"/>
          <c:cat>
            <c:numRef>
              <c:f>'4.3.1 G54'!$E$4:$E$5</c:f>
              <c:numCache>
                <c:formatCode>General</c:formatCode>
                <c:ptCount val="2"/>
                <c:pt idx="0">
                  <c:v>2017</c:v>
                </c:pt>
                <c:pt idx="1">
                  <c:v>2018</c:v>
                </c:pt>
              </c:numCache>
            </c:numRef>
          </c:cat>
          <c:val>
            <c:numRef>
              <c:f>'4.3.1 G54'!$G$4:$G$5</c:f>
              <c:numCache>
                <c:formatCode>#,##0.0</c:formatCode>
                <c:ptCount val="2"/>
                <c:pt idx="0">
                  <c:v>1.3</c:v>
                </c:pt>
                <c:pt idx="1">
                  <c:v>0.2</c:v>
                </c:pt>
              </c:numCache>
            </c:numRef>
          </c:val>
          <c:extLst>
            <c:ext xmlns:c16="http://schemas.microsoft.com/office/drawing/2014/chart" uri="{C3380CC4-5D6E-409C-BE32-E72D297353CC}">
              <c16:uniqueId val="{00000001-CBF7-8A40-82D2-4A60E2680D2F}"/>
            </c:ext>
          </c:extLst>
        </c:ser>
        <c:dLbls>
          <c:showLegendKey val="0"/>
          <c:showVal val="0"/>
          <c:showCatName val="0"/>
          <c:showSerName val="0"/>
          <c:showPercent val="0"/>
          <c:showBubbleSize val="0"/>
        </c:dLbls>
        <c:gapWidth val="219"/>
        <c:overlap val="100"/>
        <c:axId val="317209823"/>
        <c:axId val="317206079"/>
      </c:barChart>
      <c:catAx>
        <c:axId val="31720982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17206079"/>
        <c:crosses val="autoZero"/>
        <c:auto val="1"/>
        <c:lblAlgn val="ctr"/>
        <c:lblOffset val="100"/>
        <c:noMultiLvlLbl val="0"/>
      </c:catAx>
      <c:valAx>
        <c:axId val="317206079"/>
        <c:scaling>
          <c:orientation val="minMax"/>
          <c:max val="7"/>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atin typeface="Century Gothic" panose="020B0502020202020204" pitchFamily="34" charset="0"/>
                  </a:rPr>
                  <a:t>Millones de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17209823"/>
        <c:crosses val="autoZero"/>
        <c:crossBetween val="between"/>
      </c:valAx>
      <c:spPr>
        <a:noFill/>
        <a:ln>
          <a:noFill/>
        </a:ln>
        <a:effectLst/>
      </c:spPr>
    </c:plotArea>
    <c:legend>
      <c:legendPos val="b"/>
      <c:layout>
        <c:manualLayout>
          <c:xMode val="edge"/>
          <c:yMode val="edge"/>
          <c:x val="8.4533439649157771E-2"/>
          <c:y val="0.87833541349087918"/>
          <c:w val="0.89999996198692811"/>
          <c:h val="7.249862667686604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941316297726933"/>
          <c:y val="5.1713551050951448E-2"/>
          <c:w val="0.84446524373132603"/>
          <c:h val="0.76197222222222227"/>
        </c:manualLayout>
      </c:layout>
      <c:barChart>
        <c:barDir val="col"/>
        <c:grouping val="clustered"/>
        <c:varyColors val="0"/>
        <c:ser>
          <c:idx val="1"/>
          <c:order val="0"/>
          <c:tx>
            <c:strRef>
              <c:f>'4.3.2 G55'!$E$5</c:f>
              <c:strCache>
                <c:ptCount val="1"/>
                <c:pt idx="0">
                  <c:v>Tratados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2"/>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'4.3.2 G55'!$D$6:$D$11</c:f>
              <c:strCache>
                <c:ptCount val="6"/>
                <c:pt idx="0">
                  <c:v>1m</c:v>
                </c:pt>
                <c:pt idx="1">
                  <c:v>3m</c:v>
                </c:pt>
                <c:pt idx="2">
                  <c:v>6m</c:v>
                </c:pt>
                <c:pt idx="3">
                  <c:v>12m</c:v>
                </c:pt>
                <c:pt idx="4">
                  <c:v>24m</c:v>
                </c:pt>
                <c:pt idx="5">
                  <c:v>36m</c:v>
                </c:pt>
              </c:strCache>
            </c:strRef>
          </c:cat>
          <c:val>
            <c:numRef>
              <c:f>'4.3.2 G55'!$E$6:$E$11</c:f>
              <c:numCache>
                <c:formatCode>#,##0.0</c:formatCode>
                <c:ptCount val="6"/>
                <c:pt idx="0">
                  <c:v>40.585773468017578</c:v>
                </c:pt>
                <c:pt idx="1">
                  <c:v>49.790794372558594</c:v>
                </c:pt>
                <c:pt idx="2">
                  <c:v>53.974895477294922</c:v>
                </c:pt>
                <c:pt idx="3">
                  <c:v>68.619247436523438</c:v>
                </c:pt>
                <c:pt idx="4">
                  <c:v>74.058570861816406</c:v>
                </c:pt>
                <c:pt idx="5">
                  <c:v>84.677421569824219</c:v>
                </c:pt>
              </c:numCache>
            </c:numRef>
          </c:val>
          <c:extLst>
            <c:ext xmlns:c16="http://schemas.microsoft.com/office/drawing/2014/chart" uri="{C3380CC4-5D6E-409C-BE32-E72D297353CC}">
              <c16:uniqueId val="{00000000-29E5-904A-A1CB-8CE153FC21DC}"/>
            </c:ext>
          </c:extLst>
        </c:ser>
        <c:ser>
          <c:idx val="0"/>
          <c:order val="1"/>
          <c:tx>
            <c:strRef>
              <c:f>'4.3.2 G55'!$F$5</c:f>
              <c:strCache>
                <c:ptCount val="1"/>
                <c:pt idx="0">
                  <c:v>Controles</c:v>
                </c:pt>
              </c:strCache>
            </c:strRef>
          </c:tx>
          <c:spPr>
            <a:solidFill>
              <a:sysClr val="window" lastClr="FFFFFF">
                <a:lumMod val="85000"/>
              </a:sys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lumMod val="65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'4.3.2 G55'!$D$6:$D$11</c:f>
              <c:strCache>
                <c:ptCount val="6"/>
                <c:pt idx="0">
                  <c:v>1m</c:v>
                </c:pt>
                <c:pt idx="1">
                  <c:v>3m</c:v>
                </c:pt>
                <c:pt idx="2">
                  <c:v>6m</c:v>
                </c:pt>
                <c:pt idx="3">
                  <c:v>12m</c:v>
                </c:pt>
                <c:pt idx="4">
                  <c:v>24m</c:v>
                </c:pt>
                <c:pt idx="5">
                  <c:v>36m</c:v>
                </c:pt>
              </c:strCache>
            </c:strRef>
          </c:cat>
          <c:val>
            <c:numRef>
              <c:f>'4.3.2 G55'!$F$6:$F$11</c:f>
              <c:numCache>
                <c:formatCode>#,##0.0</c:formatCode>
                <c:ptCount val="6"/>
                <c:pt idx="0">
                  <c:v>46.448268890380859</c:v>
                </c:pt>
                <c:pt idx="1">
                  <c:v>49.729343414306641</c:v>
                </c:pt>
                <c:pt idx="2">
                  <c:v>50.972549438476563</c:v>
                </c:pt>
                <c:pt idx="3">
                  <c:v>59.258174896240234</c:v>
                </c:pt>
                <c:pt idx="4">
                  <c:v>66.041656494140625</c:v>
                </c:pt>
                <c:pt idx="5">
                  <c:v>70.592727661132813</c:v>
                </c:pt>
              </c:numCache>
            </c:numRef>
          </c:val>
          <c:extLst>
            <c:ext xmlns:c16="http://schemas.microsoft.com/office/drawing/2014/chart" uri="{C3380CC4-5D6E-409C-BE32-E72D297353CC}">
              <c16:uniqueId val="{00000001-29E5-904A-A1CB-8CE153FC21DC}"/>
            </c:ext>
          </c:extLst>
        </c:ser>
        <c:dLbls>
          <c:showLegendKey val="0"/>
          <c:showVal val="0"/>
          <c:showCatName val="0"/>
          <c:showSerName val="0"/>
          <c:showPercent val="0"/>
          <c:showBubbleSize val="0"/>
        </c:dLbls>
        <c:gapWidth val="50"/>
        <c:axId val="329938191"/>
        <c:axId val="329938607"/>
      </c:barChart>
      <c:catAx>
        <c:axId val="32993819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607"/>
        <c:crosses val="autoZero"/>
        <c:auto val="1"/>
        <c:lblAlgn val="ctr"/>
        <c:lblOffset val="100"/>
        <c:noMultiLvlLbl val="0"/>
      </c:catAx>
      <c:valAx>
        <c:axId val="329938607"/>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9938191"/>
        <c:crosses val="autoZero"/>
        <c:crossBetween val="between"/>
      </c:valAx>
      <c:spPr>
        <a:noFill/>
        <a:ln>
          <a:noFill/>
        </a:ln>
        <a:effectLst/>
      </c:spPr>
    </c:plotArea>
    <c:legend>
      <c:legendPos val="b"/>
      <c:layout>
        <c:manualLayout>
          <c:xMode val="edge"/>
          <c:yMode val="edge"/>
          <c:x val="0.12903439153439156"/>
          <c:y val="0.9286699074074074"/>
          <c:w val="0.75872982804232803"/>
          <c:h val="5.737361111111110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 dir="row">_xlchart.v2.0</cx:f>
      </cx:strDim>
      <cx:numDim type="val">
        <cx:f dir="row">_xlchart.v2.1</cx:f>
      </cx:numDim>
    </cx:data>
  </cx:chartData>
  <cx:chart>
    <cx:title pos="t" align="ctr" overlay="0">
      <cx:tx>
        <cx:txData>
          <cx:v>2012-2022</cx:v>
        </cx:txData>
      </cx:tx>
      <cx:txPr>
        <a:bodyPr spcFirstLastPara="1" vertOverflow="ellipsis" horzOverflow="overflow" wrap="square" lIns="0" tIns="0" rIns="0" bIns="0" anchor="ctr" anchorCtr="1"/>
        <a:lstStyle/>
        <a:p>
          <a:pPr algn="ctr" rtl="0">
            <a:defRPr sz="1000" b="0">
              <a:solidFill>
                <a:srgbClr val="83082A"/>
              </a:solidFill>
              <a:latin typeface="Century Gothic" panose="020B0502020202020204" pitchFamily="34" charset="0"/>
              <a:ea typeface="Century Gothic" panose="020B0502020202020204" pitchFamily="34" charset="0"/>
              <a:cs typeface="Century Gothic" panose="020B0502020202020204" pitchFamily="34" charset="0"/>
            </a:defRPr>
          </a:pPr>
          <a:r>
            <a:rPr lang="es-ES" sz="1000" b="0" i="0" u="none" strike="noStrike" baseline="0">
              <a:solidFill>
                <a:srgbClr val="83082A"/>
              </a:solidFill>
              <a:latin typeface="Century Gothic" panose="020B0502020202020204" pitchFamily="34" charset="0"/>
            </a:rPr>
            <a:t>2012-2022</a:t>
          </a:r>
        </a:p>
      </cx:txPr>
    </cx:title>
    <cx:plotArea>
      <cx:plotAreaRegion>
        <cx:series layoutId="funnel" uniqueId="{DDE56199-1EEB-405E-8181-2D63F285EDF8}">
          <cx:spPr>
            <a:solidFill>
              <a:srgbClr val="E397A0"/>
            </a:solidFill>
            <a:ln w="9525">
              <a:solidFill>
                <a:schemeClr val="bg1"/>
              </a:solidFill>
            </a:ln>
          </cx:spPr>
          <cx:dataLabels>
            <cx:txPr>
              <a:bodyPr vertOverflow="overflow" horzOverflow="overflow" wrap="square" lIns="0" tIns="0" rIns="0" bIns="0"/>
              <a:lstStyle/>
              <a:p>
                <a:pPr algn="ctr" rtl="0">
                  <a:defRPr sz="1000" b="1" i="0">
                    <a:solidFill>
                      <a:srgbClr val="595959"/>
                    </a:solidFill>
                    <a:latin typeface="Century Gothic" panose="020B0502020202020204" pitchFamily="34" charset="0"/>
                    <a:ea typeface="Century Gothic" panose="020B0502020202020204" pitchFamily="34" charset="0"/>
                    <a:cs typeface="Century Gothic" panose="020B0502020202020204" pitchFamily="34" charset="0"/>
                  </a:defRPr>
                </a:pPr>
                <a:endParaRPr lang="es-ES" sz="1000" b="1">
                  <a:latin typeface="Century Gothic" panose="020B0502020202020204" pitchFamily="34" charset="0"/>
                </a:endParaRPr>
              </a:p>
            </cx:txPr>
            <cx:visibility seriesName="0" categoryName="0" value="1"/>
          </cx:dataLabels>
          <cx:dataId val="0"/>
        </cx:series>
      </cx:plotAreaRegion>
      <cx:axis id="0">
        <cx:catScaling gapWidth="0.0599999987"/>
        <cx:tickLabels/>
        <cx:spPr>
          <a:ln>
            <a:solidFill>
              <a:schemeClr val="tx1">
                <a:lumMod val="75000"/>
                <a:lumOff val="25000"/>
              </a:schemeClr>
            </a:solidFill>
          </a:ln>
        </cx:spPr>
        <cx:txPr>
          <a:bodyPr vertOverflow="overflow" horzOverflow="overflow" wrap="square" lIns="0" tIns="0" rIns="0" bIns="0"/>
          <a:lstStyle/>
          <a:p>
            <a:pPr algn="ctr" rtl="0">
              <a:defRPr sz="900" b="1" i="0">
                <a:solidFill>
                  <a:srgbClr val="595959"/>
                </a:solidFill>
                <a:latin typeface="Century Gothic" panose="020B0502020202020204" pitchFamily="34" charset="0"/>
                <a:ea typeface="Century Gothic" panose="020B0502020202020204" pitchFamily="34" charset="0"/>
                <a:cs typeface="Century Gothic" panose="020B0502020202020204" pitchFamily="34" charset="0"/>
              </a:defRPr>
            </a:pPr>
            <a:endParaRPr lang="es-ES" sz="900" b="1">
              <a:latin typeface="Century Gothic" panose="020B0502020202020204" pitchFamily="34" charset="0"/>
            </a:endParaRPr>
          </a:p>
        </cx:txPr>
      </cx:axis>
    </cx:plotArea>
  </cx:chart>
  <cx:spPr>
    <a:ln>
      <a:no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 dir="row">_xlchart.v2.2</cx:f>
      </cx:strDim>
      <cx:numDim type="val">
        <cx:f dir="row">_xlchart.v2.3</cx:f>
      </cx:numDim>
    </cx:data>
  </cx:chartData>
  <cx:chart>
    <cx:title pos="t" align="ctr" overlay="0">
      <cx:tx>
        <cx:txData>
          <cx:v>2022</cx:v>
        </cx:txData>
      </cx:tx>
      <cx:txPr>
        <a:bodyPr spcFirstLastPara="1" vertOverflow="ellipsis" horzOverflow="overflow" wrap="square" lIns="0" tIns="0" rIns="0" bIns="0" anchor="ctr" anchorCtr="1"/>
        <a:lstStyle/>
        <a:p>
          <a:pPr algn="ctr" rtl="0">
            <a:defRPr sz="1000" b="0">
              <a:solidFill>
                <a:srgbClr val="83082A"/>
              </a:solidFill>
              <a:latin typeface="Century Gothic" panose="020B0502020202020204" pitchFamily="34" charset="0"/>
              <a:ea typeface="Century Gothic" panose="020B0502020202020204" pitchFamily="34" charset="0"/>
              <a:cs typeface="Century Gothic" panose="020B0502020202020204" pitchFamily="34" charset="0"/>
            </a:defRPr>
          </a:pPr>
          <a:r>
            <a:rPr lang="es-ES" sz="1000" b="0" i="0" u="none" strike="noStrike" baseline="0">
              <a:solidFill>
                <a:srgbClr val="83082A"/>
              </a:solidFill>
              <a:latin typeface="Century Gothic" panose="020B0502020202020204" pitchFamily="34" charset="0"/>
            </a:rPr>
            <a:t>2022</a:t>
          </a:r>
        </a:p>
      </cx:txPr>
    </cx:title>
    <cx:plotArea>
      <cx:plotAreaRegion>
        <cx:series layoutId="funnel" uniqueId="{53D3425E-3959-43D3-8719-41ED86597A03}">
          <cx:spPr>
            <a:solidFill>
              <a:srgbClr val="83082A"/>
            </a:solidFill>
            <a:ln>
              <a:solidFill>
                <a:schemeClr val="bg1"/>
              </a:solidFill>
            </a:ln>
          </cx:spPr>
          <cx:dataLabels>
            <cx:txPr>
              <a:bodyPr vertOverflow="overflow" horzOverflow="overflow" wrap="square" lIns="0" tIns="0" rIns="0" bIns="0"/>
              <a:lstStyle/>
              <a:p>
                <a:pPr algn="ctr" rtl="0">
                  <a:defRPr sz="1000" b="1" i="0">
                    <a:solidFill>
                      <a:srgbClr val="595959"/>
                    </a:solidFill>
                    <a:latin typeface="Century Gothic" panose="020B0502020202020204" pitchFamily="34" charset="0"/>
                    <a:ea typeface="Century Gothic" panose="020B0502020202020204" pitchFamily="34" charset="0"/>
                    <a:cs typeface="Century Gothic" panose="020B0502020202020204" pitchFamily="34" charset="0"/>
                  </a:defRPr>
                </a:pPr>
                <a:endParaRPr lang="es-ES" sz="1000" b="1">
                  <a:latin typeface="Century Gothic" panose="020B0502020202020204" pitchFamily="34" charset="0"/>
                </a:endParaRPr>
              </a:p>
            </cx:txPr>
            <cx:visibility seriesName="0" categoryName="0" value="1"/>
          </cx:dataLabels>
          <cx:dataId val="0"/>
        </cx:series>
      </cx:plotAreaRegion>
      <cx:axis id="0">
        <cx:catScaling gapWidth="0.0599999987"/>
        <cx:tickLabels/>
        <cx:spPr>
          <a:ln>
            <a:solidFill>
              <a:schemeClr val="tx1">
                <a:lumMod val="75000"/>
                <a:lumOff val="25000"/>
              </a:schemeClr>
            </a:solidFill>
          </a:ln>
        </cx:spPr>
        <cx:txPr>
          <a:bodyPr vertOverflow="overflow" horzOverflow="overflow" wrap="square" lIns="0" tIns="0" rIns="0" bIns="0"/>
          <a:lstStyle/>
          <a:p>
            <a:pPr algn="ctr" rtl="0">
              <a:defRPr sz="900" b="1" i="0">
                <a:solidFill>
                  <a:srgbClr val="595959"/>
                </a:solidFill>
                <a:latin typeface="Century Gothic" panose="020B0502020202020204" pitchFamily="34" charset="0"/>
                <a:ea typeface="Century Gothic" panose="020B0502020202020204" pitchFamily="34" charset="0"/>
                <a:cs typeface="Century Gothic" panose="020B0502020202020204" pitchFamily="34" charset="0"/>
              </a:defRPr>
            </a:pPr>
            <a:endParaRPr lang="es-ES" sz="900" b="1">
              <a:latin typeface="Century Gothic" panose="020B0502020202020204" pitchFamily="34" charset="0"/>
            </a:endParaRPr>
          </a:p>
        </cx:txPr>
      </cx:axis>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8530B266-4606-4749-9A69-781465F222BF}" type="doc">
      <dgm:prSet loTypeId="urn:microsoft.com/office/officeart/2005/8/layout/hierarchy6" loCatId="" qsTypeId="urn:microsoft.com/office/officeart/2005/8/quickstyle/simple1" qsCatId="simple" csTypeId="urn:microsoft.com/office/officeart/2005/8/colors/accent1_2" csCatId="accent1" phldr="1"/>
      <dgm:spPr/>
      <dgm:t>
        <a:bodyPr/>
        <a:lstStyle/>
        <a:p>
          <a:endParaRPr lang="es-ES"/>
        </a:p>
      </dgm:t>
    </dgm:pt>
    <dgm:pt modelId="{8A2189E3-FD8C-43BE-88E0-E73AE8EAAE2C}">
      <dgm:prSet custT="1"/>
      <dgm:spPr>
        <a:solidFill>
          <a:srgbClr val="83082A"/>
        </a:solidFill>
      </dgm:spPr>
      <dgm:t>
        <a:bodyPr/>
        <a:lstStyle/>
        <a:p>
          <a:r>
            <a:rPr lang="en-US" sz="800">
              <a:latin typeface="Century Gothic" panose="020B0502020202020204" pitchFamily="34" charset="0"/>
            </a:rPr>
            <a:t>7.657</a:t>
          </a:r>
        </a:p>
      </dgm:t>
    </dgm:pt>
    <dgm:pt modelId="{64E4A3E0-3E5D-4D4F-B5FD-E3C525AC2022}" type="parTrans" cxnId="{3E5A6463-4FF9-4CC2-A2F0-2D2C99F9180C}">
      <dgm:prSet/>
      <dgm:spPr/>
      <dgm:t>
        <a:bodyPr/>
        <a:lstStyle/>
        <a:p>
          <a:endParaRPr lang="en-US"/>
        </a:p>
      </dgm:t>
    </dgm:pt>
    <dgm:pt modelId="{B3126A39-8B46-461B-8098-3F53FA8E05D0}" type="sibTrans" cxnId="{3E5A6463-4FF9-4CC2-A2F0-2D2C99F9180C}">
      <dgm:prSet/>
      <dgm:spPr/>
      <dgm:t>
        <a:bodyPr/>
        <a:lstStyle/>
        <a:p>
          <a:endParaRPr lang="en-US"/>
        </a:p>
      </dgm:t>
    </dgm:pt>
    <dgm:pt modelId="{0EB6DEF5-82AB-47B4-8D34-47BB09DFDD1C}">
      <dgm:prSet custT="1"/>
      <dgm:spPr>
        <a:solidFill>
          <a:srgbClr val="83082A"/>
        </a:solidFill>
      </dgm:spPr>
      <dgm:t>
        <a:bodyPr/>
        <a:lstStyle/>
        <a:p>
          <a:r>
            <a:rPr lang="en-US" sz="800">
              <a:latin typeface="Century Gothic" panose="020B0502020202020204" pitchFamily="34" charset="0"/>
            </a:rPr>
            <a:t>Sí </a:t>
          </a:r>
        </a:p>
        <a:p>
          <a:r>
            <a:rPr lang="en-US" sz="800">
              <a:latin typeface="Century Gothic" panose="020B0502020202020204" pitchFamily="34" charset="0"/>
            </a:rPr>
            <a:t>395 (5 %)</a:t>
          </a:r>
        </a:p>
      </dgm:t>
    </dgm:pt>
    <dgm:pt modelId="{125B73B3-B3FF-4C9B-A4D6-CD14265616A3}" type="parTrans" cxnId="{D28C6EA8-A254-4ADE-92C1-54B88A64D475}">
      <dgm:prSet/>
      <dgm:spPr>
        <a:ln>
          <a:solidFill>
            <a:srgbClr val="83082A"/>
          </a:solidFill>
        </a:ln>
      </dgm:spPr>
      <dgm:t>
        <a:bodyPr/>
        <a:lstStyle/>
        <a:p>
          <a:endParaRPr lang="en-US"/>
        </a:p>
      </dgm:t>
    </dgm:pt>
    <dgm:pt modelId="{51CF2195-740B-4357-AD1C-DECB83C0D6CA}" type="sibTrans" cxnId="{D28C6EA8-A254-4ADE-92C1-54B88A64D475}">
      <dgm:prSet/>
      <dgm:spPr/>
      <dgm:t>
        <a:bodyPr/>
        <a:lstStyle/>
        <a:p>
          <a:endParaRPr lang="en-US"/>
        </a:p>
      </dgm:t>
    </dgm:pt>
    <dgm:pt modelId="{78F62F56-2E49-4D4F-8161-7CD0579CC12A}">
      <dgm:prSet custT="1"/>
      <dgm:spPr>
        <a:solidFill>
          <a:srgbClr val="83082A"/>
        </a:solidFill>
      </dgm:spPr>
      <dgm:t>
        <a:bodyPr/>
        <a:lstStyle/>
        <a:p>
          <a:r>
            <a:rPr lang="en-US" sz="800">
              <a:latin typeface="Century Gothic" panose="020B0502020202020204" pitchFamily="34" charset="0"/>
            </a:rPr>
            <a:t>No </a:t>
          </a:r>
        </a:p>
        <a:p>
          <a:r>
            <a:rPr lang="en-US" sz="800">
              <a:latin typeface="Century Gothic" panose="020B0502020202020204" pitchFamily="34" charset="0"/>
            </a:rPr>
            <a:t>7.262 (95 %)</a:t>
          </a:r>
        </a:p>
      </dgm:t>
    </dgm:pt>
    <dgm:pt modelId="{0330283C-D92D-4C4C-A358-4E751EC1FB0B}" type="parTrans" cxnId="{A55517D8-F35E-4B95-B1EE-3D63709239B3}">
      <dgm:prSet/>
      <dgm:spPr>
        <a:ln>
          <a:solidFill>
            <a:srgbClr val="83082A"/>
          </a:solidFill>
        </a:ln>
      </dgm:spPr>
      <dgm:t>
        <a:bodyPr/>
        <a:lstStyle/>
        <a:p>
          <a:endParaRPr lang="en-US"/>
        </a:p>
      </dgm:t>
    </dgm:pt>
    <dgm:pt modelId="{F142A063-65F9-4DE1-8C3A-9E59D1C49DF0}" type="sibTrans" cxnId="{A55517D8-F35E-4B95-B1EE-3D63709239B3}">
      <dgm:prSet/>
      <dgm:spPr/>
      <dgm:t>
        <a:bodyPr/>
        <a:lstStyle/>
        <a:p>
          <a:endParaRPr lang="en-US"/>
        </a:p>
      </dgm:t>
    </dgm:pt>
    <dgm:pt modelId="{5EE6DA34-BF4F-45A5-BC43-F0F4D99B72C3}">
      <dgm:prSet custT="1"/>
      <dgm:spPr>
        <a:solidFill>
          <a:srgbClr val="83082A"/>
        </a:solidFill>
      </dgm:spPr>
      <dgm:t>
        <a:bodyPr/>
        <a:lstStyle/>
        <a:p>
          <a:r>
            <a:rPr lang="en-US" sz="800">
              <a:latin typeface="Century Gothic" panose="020B0502020202020204" pitchFamily="34" charset="0"/>
            </a:rPr>
            <a:t>Sí </a:t>
          </a:r>
        </a:p>
        <a:p>
          <a:r>
            <a:rPr lang="en-US" sz="800">
              <a:latin typeface="Century Gothic" panose="020B0502020202020204" pitchFamily="34" charset="0"/>
            </a:rPr>
            <a:t>4.175 (57,5 %)</a:t>
          </a:r>
        </a:p>
      </dgm:t>
    </dgm:pt>
    <dgm:pt modelId="{6498EBB7-8D07-496C-A68B-6442F99D7B08}" type="parTrans" cxnId="{0EA86D4D-B447-4A85-9974-E6B5EDF4F117}">
      <dgm:prSet/>
      <dgm:spPr>
        <a:ln>
          <a:solidFill>
            <a:srgbClr val="83082A"/>
          </a:solidFill>
        </a:ln>
      </dgm:spPr>
      <dgm:t>
        <a:bodyPr/>
        <a:lstStyle/>
        <a:p>
          <a:endParaRPr lang="en-US"/>
        </a:p>
      </dgm:t>
    </dgm:pt>
    <dgm:pt modelId="{0E4C293E-C415-464A-8112-86E9AF04C427}" type="sibTrans" cxnId="{0EA86D4D-B447-4A85-9974-E6B5EDF4F117}">
      <dgm:prSet/>
      <dgm:spPr/>
      <dgm:t>
        <a:bodyPr/>
        <a:lstStyle/>
        <a:p>
          <a:endParaRPr lang="en-US"/>
        </a:p>
      </dgm:t>
    </dgm:pt>
    <dgm:pt modelId="{EE5CAB13-1B79-451A-BB61-441B43A95E22}">
      <dgm:prSet custT="1"/>
      <dgm:spPr>
        <a:solidFill>
          <a:srgbClr val="83082A"/>
        </a:solidFill>
      </dgm:spPr>
      <dgm:t>
        <a:bodyPr/>
        <a:lstStyle/>
        <a:p>
          <a:r>
            <a:rPr lang="en-US" sz="800">
              <a:latin typeface="Century Gothic" panose="020B0502020202020204" pitchFamily="34" charset="0"/>
            </a:rPr>
            <a:t>No </a:t>
          </a:r>
        </a:p>
        <a:p>
          <a:r>
            <a:rPr lang="en-US" sz="800">
              <a:latin typeface="Century Gothic" panose="020B0502020202020204" pitchFamily="34" charset="0"/>
            </a:rPr>
            <a:t>3.087 (42,5 %)</a:t>
          </a:r>
        </a:p>
      </dgm:t>
    </dgm:pt>
    <dgm:pt modelId="{6B074838-A7FF-471B-953C-4B15B5B00DC0}" type="parTrans" cxnId="{7D3859CD-56E7-4778-B2F5-75829DE98766}">
      <dgm:prSet/>
      <dgm:spPr>
        <a:solidFill>
          <a:srgbClr val="83082A"/>
        </a:solidFill>
        <a:ln>
          <a:solidFill>
            <a:srgbClr val="83082A"/>
          </a:solidFill>
        </a:ln>
      </dgm:spPr>
      <dgm:t>
        <a:bodyPr/>
        <a:lstStyle/>
        <a:p>
          <a:endParaRPr lang="en-US"/>
        </a:p>
      </dgm:t>
    </dgm:pt>
    <dgm:pt modelId="{F2B561F8-FF11-47B6-B3A6-21D5A2A468A4}" type="sibTrans" cxnId="{7D3859CD-56E7-4778-B2F5-75829DE98766}">
      <dgm:prSet/>
      <dgm:spPr/>
      <dgm:t>
        <a:bodyPr/>
        <a:lstStyle/>
        <a:p>
          <a:endParaRPr lang="en-US"/>
        </a:p>
      </dgm:t>
    </dgm:pt>
    <dgm:pt modelId="{8B6F6286-A0F1-4195-85CA-FC4B6E7CF630}">
      <dgm:prSet phldrT="[Texto]" custT="1"/>
      <dgm:spPr>
        <a:xfrm>
          <a:off x="0" y="531833"/>
          <a:ext cx="5653405" cy="450616"/>
        </a:xfrm>
        <a:solidFill>
          <a:srgbClr val="83082A">
            <a:tint val="40000"/>
            <a:hueOff val="0"/>
            <a:satOff val="0"/>
            <a:lumOff val="0"/>
            <a:alphaOff val="0"/>
          </a:srgbClr>
        </a:solidFill>
        <a:ln>
          <a:noFill/>
        </a:ln>
        <a:effectLst/>
      </dgm:spPr>
      <dgm:t>
        <a:bodyPr/>
        <a:lstStyle/>
        <a:p>
          <a:pPr>
            <a:buNone/>
          </a:pPr>
          <a:r>
            <a:rPr lang="es-ES" sz="800">
              <a:solidFill>
                <a:sysClr val="windowText" lastClr="000000">
                  <a:hueOff val="0"/>
                  <a:satOff val="0"/>
                  <a:lumOff val="0"/>
                  <a:alphaOff val="0"/>
                </a:sysClr>
              </a:solidFill>
              <a:latin typeface="Century Gothic"/>
              <a:ea typeface="+mn-ea"/>
              <a:cs typeface="+mn-cs"/>
            </a:rPr>
            <a:t>Participantes con situación de expediente en alta entre 2016-2019 </a:t>
          </a:r>
          <a:r>
            <a:rPr lang="es-ES" sz="800" baseline="30000">
              <a:solidFill>
                <a:sysClr val="windowText" lastClr="000000">
                  <a:hueOff val="0"/>
                  <a:satOff val="0"/>
                  <a:lumOff val="0"/>
                  <a:alphaOff val="0"/>
                </a:sysClr>
              </a:solidFill>
              <a:latin typeface="Century Gothic"/>
              <a:ea typeface="+mn-ea"/>
              <a:cs typeface="+mn-cs"/>
            </a:rPr>
            <a:t>(1)</a:t>
          </a:r>
          <a:endParaRPr lang="en-US" sz="800"/>
        </a:p>
      </dgm:t>
    </dgm:pt>
    <dgm:pt modelId="{D0C9A295-4027-4693-A11A-EA248D6372E6}" type="parTrans" cxnId="{56000052-C434-423C-8D01-15DE4EA9C253}">
      <dgm:prSet/>
      <dgm:spPr/>
      <dgm:t>
        <a:bodyPr/>
        <a:lstStyle/>
        <a:p>
          <a:endParaRPr lang="en-US"/>
        </a:p>
      </dgm:t>
    </dgm:pt>
    <dgm:pt modelId="{4F782064-9D36-4915-B0E9-73D3649C9A0E}" type="sibTrans" cxnId="{56000052-C434-423C-8D01-15DE4EA9C253}">
      <dgm:prSet/>
      <dgm:spPr/>
      <dgm:t>
        <a:bodyPr/>
        <a:lstStyle/>
        <a:p>
          <a:endParaRPr lang="en-US"/>
        </a:p>
      </dgm:t>
    </dgm:pt>
    <dgm:pt modelId="{0B9D0B34-702D-48CD-8979-35EC4CC9F096}">
      <dgm:prSet phldrT="[Texto]" custT="1"/>
      <dgm:spPr>
        <a:xfrm>
          <a:off x="0" y="1050724"/>
          <a:ext cx="5653405" cy="450616"/>
        </a:xfrm>
        <a:solidFill>
          <a:srgbClr val="83082A">
            <a:tint val="40000"/>
            <a:hueOff val="0"/>
            <a:satOff val="0"/>
            <a:lumOff val="0"/>
            <a:alphaOff val="0"/>
          </a:srgbClr>
        </a:solidFill>
        <a:ln>
          <a:noFill/>
        </a:ln>
        <a:effectLst/>
      </dgm:spPr>
      <dgm:t>
        <a:bodyPr/>
        <a:lstStyle/>
        <a:p>
          <a:pPr>
            <a:buNone/>
          </a:pPr>
          <a:r>
            <a:rPr lang="es-ES" sz="800">
              <a:solidFill>
                <a:sysClr val="windowText" lastClr="000000">
                  <a:hueOff val="0"/>
                  <a:satOff val="0"/>
                  <a:lumOff val="0"/>
                  <a:alphaOff val="0"/>
                </a:sysClr>
              </a:solidFill>
              <a:latin typeface="Century Gothic"/>
              <a:ea typeface="+mn-ea"/>
              <a:cs typeface="+mn-cs"/>
            </a:rPr>
            <a:t>¿Han recibido previamente la subvención?</a:t>
          </a:r>
          <a:r>
            <a:rPr lang="es-ES" sz="800" baseline="30000">
              <a:solidFill>
                <a:sysClr val="windowText" lastClr="000000">
                  <a:hueOff val="0"/>
                  <a:satOff val="0"/>
                  <a:lumOff val="0"/>
                  <a:alphaOff val="0"/>
                </a:sysClr>
              </a:solidFill>
              <a:latin typeface="Century Gothic"/>
              <a:ea typeface="+mn-ea"/>
              <a:cs typeface="+mn-cs"/>
            </a:rPr>
            <a:t>(2)</a:t>
          </a:r>
        </a:p>
      </dgm:t>
    </dgm:pt>
    <dgm:pt modelId="{D20D33D6-8B89-4CC6-91A7-F288973FD89B}" type="parTrans" cxnId="{77BCCDEB-F3D9-439C-B37D-EA77D3E9EB77}">
      <dgm:prSet/>
      <dgm:spPr/>
      <dgm:t>
        <a:bodyPr/>
        <a:lstStyle/>
        <a:p>
          <a:endParaRPr lang="en-US"/>
        </a:p>
      </dgm:t>
    </dgm:pt>
    <dgm:pt modelId="{CBEDA4FC-00C2-4B09-9B77-136339813733}" type="sibTrans" cxnId="{77BCCDEB-F3D9-439C-B37D-EA77D3E9EB77}">
      <dgm:prSet/>
      <dgm:spPr/>
      <dgm:t>
        <a:bodyPr/>
        <a:lstStyle/>
        <a:p>
          <a:endParaRPr lang="en-US"/>
        </a:p>
      </dgm:t>
    </dgm:pt>
    <dgm:pt modelId="{B13EBB2B-9175-4E1E-B542-FE94C88952E4}">
      <dgm:prSet phldrT="[Texto]" custT="1"/>
      <dgm:spPr>
        <a:xfrm>
          <a:off x="0" y="1569615"/>
          <a:ext cx="5653405" cy="450616"/>
        </a:xfrm>
        <a:solidFill>
          <a:srgbClr val="83082A">
            <a:tint val="40000"/>
            <a:hueOff val="0"/>
            <a:satOff val="0"/>
            <a:lumOff val="0"/>
            <a:alphaOff val="0"/>
          </a:srgbClr>
        </a:solidFill>
        <a:ln>
          <a:noFill/>
        </a:ln>
        <a:effectLst/>
      </dgm:spPr>
      <dgm:t>
        <a:bodyPr/>
        <a:lstStyle/>
        <a:p>
          <a:pPr>
            <a:buNone/>
          </a:pPr>
          <a:r>
            <a:rPr lang="es-ES" sz="800">
              <a:solidFill>
                <a:sysClr val="windowText" lastClr="000000">
                  <a:hueOff val="0"/>
                  <a:satOff val="0"/>
                  <a:lumOff val="0"/>
                  <a:alphaOff val="0"/>
                </a:sysClr>
              </a:solidFill>
              <a:latin typeface="Century Gothic"/>
              <a:ea typeface="+mn-ea"/>
              <a:cs typeface="+mn-cs"/>
            </a:rPr>
            <a:t>Inscritos como demandantes de empleo el mes anterior al inicio del contrato</a:t>
          </a:r>
          <a:endParaRPr lang="es-ES" sz="800" baseline="30000">
            <a:solidFill>
              <a:sysClr val="windowText" lastClr="000000">
                <a:hueOff val="0"/>
                <a:satOff val="0"/>
                <a:lumOff val="0"/>
                <a:alphaOff val="0"/>
              </a:sysClr>
            </a:solidFill>
            <a:latin typeface="Century Gothic"/>
            <a:ea typeface="+mn-ea"/>
            <a:cs typeface="+mn-cs"/>
          </a:endParaRPr>
        </a:p>
      </dgm:t>
    </dgm:pt>
    <dgm:pt modelId="{2ECFDA8B-C704-42CC-9E5F-957399EDFC23}" type="parTrans" cxnId="{D663C1C8-1F29-40F1-81BD-31A4D8B29988}">
      <dgm:prSet/>
      <dgm:spPr/>
      <dgm:t>
        <a:bodyPr/>
        <a:lstStyle/>
        <a:p>
          <a:endParaRPr lang="en-US"/>
        </a:p>
      </dgm:t>
    </dgm:pt>
    <dgm:pt modelId="{C94962DD-922E-471B-9AD6-D2767E92EB74}" type="sibTrans" cxnId="{D663C1C8-1F29-40F1-81BD-31A4D8B29988}">
      <dgm:prSet/>
      <dgm:spPr/>
      <dgm:t>
        <a:bodyPr/>
        <a:lstStyle/>
        <a:p>
          <a:endParaRPr lang="en-US"/>
        </a:p>
      </dgm:t>
    </dgm:pt>
    <dgm:pt modelId="{108565E1-352D-0B45-86DA-7E3A72DFC5F5}" type="pres">
      <dgm:prSet presAssocID="{8530B266-4606-4749-9A69-781465F222BF}" presName="mainComposite" presStyleCnt="0">
        <dgm:presLayoutVars>
          <dgm:chPref val="1"/>
          <dgm:dir/>
          <dgm:animOne val="branch"/>
          <dgm:animLvl val="lvl"/>
          <dgm:resizeHandles val="exact"/>
        </dgm:presLayoutVars>
      </dgm:prSet>
      <dgm:spPr/>
    </dgm:pt>
    <dgm:pt modelId="{DA46EE78-A9BF-1E43-91F6-073FA75FD268}" type="pres">
      <dgm:prSet presAssocID="{8530B266-4606-4749-9A69-781465F222BF}" presName="hierFlow" presStyleCnt="0"/>
      <dgm:spPr/>
    </dgm:pt>
    <dgm:pt modelId="{B53414A6-5E5D-45EC-8C05-DDFE0C8F0188}" type="pres">
      <dgm:prSet presAssocID="{8530B266-4606-4749-9A69-781465F222BF}" presName="firstBuf" presStyleCnt="0"/>
      <dgm:spPr/>
    </dgm:pt>
    <dgm:pt modelId="{72C12E10-CEBB-B44C-AFFA-5BF8C758BE19}" type="pres">
      <dgm:prSet presAssocID="{8530B266-4606-4749-9A69-781465F222BF}" presName="hierChild1" presStyleCnt="0">
        <dgm:presLayoutVars>
          <dgm:chPref val="1"/>
          <dgm:animOne val="branch"/>
          <dgm:animLvl val="lvl"/>
        </dgm:presLayoutVars>
      </dgm:prSet>
      <dgm:spPr/>
    </dgm:pt>
    <dgm:pt modelId="{6FB8EEA9-70DA-42F8-B142-CE58C707B0FD}" type="pres">
      <dgm:prSet presAssocID="{8A2189E3-FD8C-43BE-88E0-E73AE8EAAE2C}" presName="Name14" presStyleCnt="0"/>
      <dgm:spPr/>
    </dgm:pt>
    <dgm:pt modelId="{A771671C-F25E-4B7D-B874-AB6A7C60FE9B}" type="pres">
      <dgm:prSet presAssocID="{8A2189E3-FD8C-43BE-88E0-E73AE8EAAE2C}" presName="level1Shape" presStyleLbl="node0" presStyleIdx="0" presStyleCnt="1">
        <dgm:presLayoutVars>
          <dgm:chPref val="3"/>
        </dgm:presLayoutVars>
      </dgm:prSet>
      <dgm:spPr/>
    </dgm:pt>
    <dgm:pt modelId="{423188B2-2C4D-4161-8870-D18A0F0BE301}" type="pres">
      <dgm:prSet presAssocID="{8A2189E3-FD8C-43BE-88E0-E73AE8EAAE2C}" presName="hierChild2" presStyleCnt="0"/>
      <dgm:spPr/>
    </dgm:pt>
    <dgm:pt modelId="{281FF73D-4AC5-4246-B518-C3A94B86762A}" type="pres">
      <dgm:prSet presAssocID="{125B73B3-B3FF-4C9B-A4D6-CD14265616A3}" presName="Name19" presStyleLbl="parChTrans1D2" presStyleIdx="0" presStyleCnt="2"/>
      <dgm:spPr/>
    </dgm:pt>
    <dgm:pt modelId="{C40AE7E3-DAA6-4B0E-A2F8-14BEB5324291}" type="pres">
      <dgm:prSet presAssocID="{0EB6DEF5-82AB-47B4-8D34-47BB09DFDD1C}" presName="Name21" presStyleCnt="0"/>
      <dgm:spPr/>
    </dgm:pt>
    <dgm:pt modelId="{92F4B24B-B4B2-4C4A-9F7F-083B905178B0}" type="pres">
      <dgm:prSet presAssocID="{0EB6DEF5-82AB-47B4-8D34-47BB09DFDD1C}" presName="level2Shape" presStyleLbl="node2" presStyleIdx="0" presStyleCnt="2"/>
      <dgm:spPr/>
    </dgm:pt>
    <dgm:pt modelId="{225A3785-83C3-4873-8C67-EF8452FC2A8A}" type="pres">
      <dgm:prSet presAssocID="{0EB6DEF5-82AB-47B4-8D34-47BB09DFDD1C}" presName="hierChild3" presStyleCnt="0"/>
      <dgm:spPr/>
    </dgm:pt>
    <dgm:pt modelId="{47390185-47B9-4F0A-9655-AD39E3965869}" type="pres">
      <dgm:prSet presAssocID="{0330283C-D92D-4C4C-A358-4E751EC1FB0B}" presName="Name19" presStyleLbl="parChTrans1D2" presStyleIdx="1" presStyleCnt="2"/>
      <dgm:spPr/>
    </dgm:pt>
    <dgm:pt modelId="{D240918D-97D4-439B-A47B-8D8B31C92A6E}" type="pres">
      <dgm:prSet presAssocID="{78F62F56-2E49-4D4F-8161-7CD0579CC12A}" presName="Name21" presStyleCnt="0"/>
      <dgm:spPr/>
    </dgm:pt>
    <dgm:pt modelId="{703B8FC8-4BF3-4081-B570-A7F1FC5B59D8}" type="pres">
      <dgm:prSet presAssocID="{78F62F56-2E49-4D4F-8161-7CD0579CC12A}" presName="level2Shape" presStyleLbl="node2" presStyleIdx="1" presStyleCnt="2"/>
      <dgm:spPr/>
    </dgm:pt>
    <dgm:pt modelId="{3C123BD5-B660-4214-A587-021FD92B8BDB}" type="pres">
      <dgm:prSet presAssocID="{78F62F56-2E49-4D4F-8161-7CD0579CC12A}" presName="hierChild3" presStyleCnt="0"/>
      <dgm:spPr/>
    </dgm:pt>
    <dgm:pt modelId="{0CA5527A-1938-4C09-A5A4-D707175E8BC7}" type="pres">
      <dgm:prSet presAssocID="{6498EBB7-8D07-496C-A68B-6442F99D7B08}" presName="Name19" presStyleLbl="parChTrans1D3" presStyleIdx="0" presStyleCnt="2"/>
      <dgm:spPr/>
    </dgm:pt>
    <dgm:pt modelId="{E99864AF-0F48-417F-8FEC-AA4FE09EE7F0}" type="pres">
      <dgm:prSet presAssocID="{5EE6DA34-BF4F-45A5-BC43-F0F4D99B72C3}" presName="Name21" presStyleCnt="0"/>
      <dgm:spPr/>
    </dgm:pt>
    <dgm:pt modelId="{7F57BED7-0531-42EA-BFC0-D34CF440DA5D}" type="pres">
      <dgm:prSet presAssocID="{5EE6DA34-BF4F-45A5-BC43-F0F4D99B72C3}" presName="level2Shape" presStyleLbl="node3" presStyleIdx="0" presStyleCnt="2"/>
      <dgm:spPr/>
    </dgm:pt>
    <dgm:pt modelId="{676F792C-E099-4B78-B767-43EB26A30D3A}" type="pres">
      <dgm:prSet presAssocID="{5EE6DA34-BF4F-45A5-BC43-F0F4D99B72C3}" presName="hierChild3" presStyleCnt="0"/>
      <dgm:spPr/>
    </dgm:pt>
    <dgm:pt modelId="{768ED5C9-D53B-48B2-9AAA-BC970E9671FB}" type="pres">
      <dgm:prSet presAssocID="{6B074838-A7FF-471B-953C-4B15B5B00DC0}" presName="Name19" presStyleLbl="parChTrans1D3" presStyleIdx="1" presStyleCnt="2"/>
      <dgm:spPr/>
    </dgm:pt>
    <dgm:pt modelId="{DB4794DA-FAE2-4ACC-8754-A559DD2A81F6}" type="pres">
      <dgm:prSet presAssocID="{EE5CAB13-1B79-451A-BB61-441B43A95E22}" presName="Name21" presStyleCnt="0"/>
      <dgm:spPr/>
    </dgm:pt>
    <dgm:pt modelId="{02AD537F-60C2-4B05-AA83-855E3F3DF36F}" type="pres">
      <dgm:prSet presAssocID="{EE5CAB13-1B79-451A-BB61-441B43A95E22}" presName="level2Shape" presStyleLbl="node3" presStyleIdx="1" presStyleCnt="2"/>
      <dgm:spPr/>
    </dgm:pt>
    <dgm:pt modelId="{CC7B1BA5-EFD4-4DCD-9BEF-F12F6861FD2B}" type="pres">
      <dgm:prSet presAssocID="{EE5CAB13-1B79-451A-BB61-441B43A95E22}" presName="hierChild3" presStyleCnt="0"/>
      <dgm:spPr/>
    </dgm:pt>
    <dgm:pt modelId="{2ABB5D42-9A06-C041-996F-09AE2D6AC402}" type="pres">
      <dgm:prSet presAssocID="{8530B266-4606-4749-9A69-781465F222BF}" presName="bgShapesFlow" presStyleCnt="0"/>
      <dgm:spPr/>
    </dgm:pt>
    <dgm:pt modelId="{0C2A94BA-DFCB-48A8-886D-D1750DDECC47}" type="pres">
      <dgm:prSet presAssocID="{8B6F6286-A0F1-4195-85CA-FC4B6E7CF630}" presName="rectComp" presStyleCnt="0"/>
      <dgm:spPr/>
    </dgm:pt>
    <dgm:pt modelId="{9E8B6D2B-895E-4340-9687-E507DA878F33}" type="pres">
      <dgm:prSet presAssocID="{8B6F6286-A0F1-4195-85CA-FC4B6E7CF630}" presName="bgRect" presStyleLbl="bgShp" presStyleIdx="0" presStyleCnt="3" custScaleX="100000" custScaleY="110000" custLinFactNeighborX="718" custLinFactNeighborY="900"/>
      <dgm:spPr>
        <a:prstGeom prst="roundRect">
          <a:avLst>
            <a:gd name="adj" fmla="val 10000"/>
          </a:avLst>
        </a:prstGeom>
      </dgm:spPr>
    </dgm:pt>
    <dgm:pt modelId="{21B8A417-1046-4026-AB53-B07B63373924}" type="pres">
      <dgm:prSet presAssocID="{8B6F6286-A0F1-4195-85CA-FC4B6E7CF630}" presName="bgRectTx" presStyleLbl="bgShp" presStyleIdx="0" presStyleCnt="3">
        <dgm:presLayoutVars>
          <dgm:bulletEnabled val="1"/>
        </dgm:presLayoutVars>
      </dgm:prSet>
      <dgm:spPr/>
    </dgm:pt>
    <dgm:pt modelId="{3C33B862-F1AE-4150-89B7-059F3759DCE7}" type="pres">
      <dgm:prSet presAssocID="{8B6F6286-A0F1-4195-85CA-FC4B6E7CF630}" presName="spComp" presStyleCnt="0"/>
      <dgm:spPr/>
    </dgm:pt>
    <dgm:pt modelId="{A43D8E04-D5C2-47D6-833A-BF97092FE090}" type="pres">
      <dgm:prSet presAssocID="{8B6F6286-A0F1-4195-85CA-FC4B6E7CF630}" presName="vSp" presStyleCnt="0"/>
      <dgm:spPr/>
    </dgm:pt>
    <dgm:pt modelId="{C2CEACF0-4B86-4CDD-BAD3-B8850BA75988}" type="pres">
      <dgm:prSet presAssocID="{0B9D0B34-702D-48CD-8979-35EC4CC9F096}" presName="rectComp" presStyleCnt="0"/>
      <dgm:spPr/>
    </dgm:pt>
    <dgm:pt modelId="{CA55AF7D-E3B7-43F8-BFD9-5E7AB9BCF261}" type="pres">
      <dgm:prSet presAssocID="{0B9D0B34-702D-48CD-8979-35EC4CC9F096}" presName="bgRect" presStyleLbl="bgShp" presStyleIdx="1" presStyleCnt="3" custScaleY="110000"/>
      <dgm:spPr>
        <a:prstGeom prst="roundRect">
          <a:avLst>
            <a:gd name="adj" fmla="val 10000"/>
          </a:avLst>
        </a:prstGeom>
      </dgm:spPr>
    </dgm:pt>
    <dgm:pt modelId="{AAB1B42D-7F7F-4968-BFC7-17FB2211B5AD}" type="pres">
      <dgm:prSet presAssocID="{0B9D0B34-702D-48CD-8979-35EC4CC9F096}" presName="bgRectTx" presStyleLbl="bgShp" presStyleIdx="1" presStyleCnt="3">
        <dgm:presLayoutVars>
          <dgm:bulletEnabled val="1"/>
        </dgm:presLayoutVars>
      </dgm:prSet>
      <dgm:spPr/>
    </dgm:pt>
    <dgm:pt modelId="{51BBC7E6-B11A-470A-A48B-52617BE652A3}" type="pres">
      <dgm:prSet presAssocID="{0B9D0B34-702D-48CD-8979-35EC4CC9F096}" presName="spComp" presStyleCnt="0"/>
      <dgm:spPr/>
    </dgm:pt>
    <dgm:pt modelId="{BC27E93E-066B-4109-AF15-95C2AF31C332}" type="pres">
      <dgm:prSet presAssocID="{0B9D0B34-702D-48CD-8979-35EC4CC9F096}" presName="vSp" presStyleCnt="0"/>
      <dgm:spPr/>
    </dgm:pt>
    <dgm:pt modelId="{9A00AF16-1450-4750-B1C9-FE4991FFF610}" type="pres">
      <dgm:prSet presAssocID="{B13EBB2B-9175-4E1E-B542-FE94C88952E4}" presName="rectComp" presStyleCnt="0"/>
      <dgm:spPr/>
    </dgm:pt>
    <dgm:pt modelId="{99269E5F-8A2A-412C-BD13-6D945562DEC3}" type="pres">
      <dgm:prSet presAssocID="{B13EBB2B-9175-4E1E-B542-FE94C88952E4}" presName="bgRect" presStyleLbl="bgShp" presStyleIdx="2" presStyleCnt="3" custScaleY="110000"/>
      <dgm:spPr>
        <a:prstGeom prst="roundRect">
          <a:avLst>
            <a:gd name="adj" fmla="val 10000"/>
          </a:avLst>
        </a:prstGeom>
      </dgm:spPr>
    </dgm:pt>
    <dgm:pt modelId="{BB7C9D05-EEEB-4F0E-AAB9-3448ECC2D522}" type="pres">
      <dgm:prSet presAssocID="{B13EBB2B-9175-4E1E-B542-FE94C88952E4}" presName="bgRectTx" presStyleLbl="bgShp" presStyleIdx="2" presStyleCnt="3">
        <dgm:presLayoutVars>
          <dgm:bulletEnabled val="1"/>
        </dgm:presLayoutVars>
      </dgm:prSet>
      <dgm:spPr/>
    </dgm:pt>
  </dgm:ptLst>
  <dgm:cxnLst>
    <dgm:cxn modelId="{E4634605-EF8D-4622-84F5-FEC8FF344C61}" type="presOf" srcId="{6B074838-A7FF-471B-953C-4B15B5B00DC0}" destId="{768ED5C9-D53B-48B2-9AAA-BC970E9671FB}" srcOrd="0" destOrd="0" presId="urn:microsoft.com/office/officeart/2005/8/layout/hierarchy6"/>
    <dgm:cxn modelId="{F9815B09-DEC8-421E-803C-F71BC0D0B264}" type="presOf" srcId="{125B73B3-B3FF-4C9B-A4D6-CD14265616A3}" destId="{281FF73D-4AC5-4246-B518-C3A94B86762A}" srcOrd="0" destOrd="0" presId="urn:microsoft.com/office/officeart/2005/8/layout/hierarchy6"/>
    <dgm:cxn modelId="{7290D50D-456D-4A4F-874B-27C8AE592CA6}" type="presOf" srcId="{0B9D0B34-702D-48CD-8979-35EC4CC9F096}" destId="{AAB1B42D-7F7F-4968-BFC7-17FB2211B5AD}" srcOrd="1" destOrd="0" presId="urn:microsoft.com/office/officeart/2005/8/layout/hierarchy6"/>
    <dgm:cxn modelId="{02C7FD15-9873-446E-AA28-33ADB6E8FF09}" type="presOf" srcId="{78F62F56-2E49-4D4F-8161-7CD0579CC12A}" destId="{703B8FC8-4BF3-4081-B570-A7F1FC5B59D8}" srcOrd="0" destOrd="0" presId="urn:microsoft.com/office/officeart/2005/8/layout/hierarchy6"/>
    <dgm:cxn modelId="{ED8BB817-5F17-484A-8A91-62BD1FB97212}" type="presOf" srcId="{0330283C-D92D-4C4C-A358-4E751EC1FB0B}" destId="{47390185-47B9-4F0A-9655-AD39E3965869}" srcOrd="0" destOrd="0" presId="urn:microsoft.com/office/officeart/2005/8/layout/hierarchy6"/>
    <dgm:cxn modelId="{CF767B19-067E-47C6-A4A6-D92E80A620DC}" type="presOf" srcId="{8B6F6286-A0F1-4195-85CA-FC4B6E7CF630}" destId="{9E8B6D2B-895E-4340-9687-E507DA878F33}" srcOrd="0" destOrd="0" presId="urn:microsoft.com/office/officeart/2005/8/layout/hierarchy6"/>
    <dgm:cxn modelId="{3A94B819-79C8-4099-BC11-139BC3D582E4}" type="presOf" srcId="{B13EBB2B-9175-4E1E-B542-FE94C88952E4}" destId="{99269E5F-8A2A-412C-BD13-6D945562DEC3}" srcOrd="0" destOrd="0" presId="urn:microsoft.com/office/officeart/2005/8/layout/hierarchy6"/>
    <dgm:cxn modelId="{30FC8F1C-D8CE-48E5-8A2A-AC8BDC6861A2}" type="presOf" srcId="{B13EBB2B-9175-4E1E-B542-FE94C88952E4}" destId="{BB7C9D05-EEEB-4F0E-AAB9-3448ECC2D522}" srcOrd="1" destOrd="0" presId="urn:microsoft.com/office/officeart/2005/8/layout/hierarchy6"/>
    <dgm:cxn modelId="{D165F541-17CF-CF45-9AB0-304FE1076CA3}" type="presOf" srcId="{8530B266-4606-4749-9A69-781465F222BF}" destId="{108565E1-352D-0B45-86DA-7E3A72DFC5F5}" srcOrd="0" destOrd="0" presId="urn:microsoft.com/office/officeart/2005/8/layout/hierarchy6"/>
    <dgm:cxn modelId="{3E5A6463-4FF9-4CC2-A2F0-2D2C99F9180C}" srcId="{8530B266-4606-4749-9A69-781465F222BF}" destId="{8A2189E3-FD8C-43BE-88E0-E73AE8EAAE2C}" srcOrd="0" destOrd="0" parTransId="{64E4A3E0-3E5D-4D4F-B5FD-E3C525AC2022}" sibTransId="{B3126A39-8B46-461B-8098-3F53FA8E05D0}"/>
    <dgm:cxn modelId="{0EA86D4D-B447-4A85-9974-E6B5EDF4F117}" srcId="{78F62F56-2E49-4D4F-8161-7CD0579CC12A}" destId="{5EE6DA34-BF4F-45A5-BC43-F0F4D99B72C3}" srcOrd="0" destOrd="0" parTransId="{6498EBB7-8D07-496C-A68B-6442F99D7B08}" sibTransId="{0E4C293E-C415-464A-8112-86E9AF04C427}"/>
    <dgm:cxn modelId="{34CEED6E-9E4D-4E19-9C54-8ABC7BEFC8D6}" type="presOf" srcId="{8A2189E3-FD8C-43BE-88E0-E73AE8EAAE2C}" destId="{A771671C-F25E-4B7D-B874-AB6A7C60FE9B}" srcOrd="0" destOrd="0" presId="urn:microsoft.com/office/officeart/2005/8/layout/hierarchy6"/>
    <dgm:cxn modelId="{56000052-C434-423C-8D01-15DE4EA9C253}" srcId="{8530B266-4606-4749-9A69-781465F222BF}" destId="{8B6F6286-A0F1-4195-85CA-FC4B6E7CF630}" srcOrd="1" destOrd="0" parTransId="{D0C9A295-4027-4693-A11A-EA248D6372E6}" sibTransId="{4F782064-9D36-4915-B0E9-73D3649C9A0E}"/>
    <dgm:cxn modelId="{A1212359-AC10-4776-9AAC-B99BC155E985}" type="presOf" srcId="{6498EBB7-8D07-496C-A68B-6442F99D7B08}" destId="{0CA5527A-1938-4C09-A5A4-D707175E8BC7}" srcOrd="0" destOrd="0" presId="urn:microsoft.com/office/officeart/2005/8/layout/hierarchy6"/>
    <dgm:cxn modelId="{C936C382-4FE6-4B2B-84B8-7F3F2186CBC7}" type="presOf" srcId="{5EE6DA34-BF4F-45A5-BC43-F0F4D99B72C3}" destId="{7F57BED7-0531-42EA-BFC0-D34CF440DA5D}" srcOrd="0" destOrd="0" presId="urn:microsoft.com/office/officeart/2005/8/layout/hierarchy6"/>
    <dgm:cxn modelId="{D28C6EA8-A254-4ADE-92C1-54B88A64D475}" srcId="{8A2189E3-FD8C-43BE-88E0-E73AE8EAAE2C}" destId="{0EB6DEF5-82AB-47B4-8D34-47BB09DFDD1C}" srcOrd="0" destOrd="0" parTransId="{125B73B3-B3FF-4C9B-A4D6-CD14265616A3}" sibTransId="{51CF2195-740B-4357-AD1C-DECB83C0D6CA}"/>
    <dgm:cxn modelId="{DAF122A9-A477-438F-803D-C8597C52471E}" type="presOf" srcId="{8B6F6286-A0F1-4195-85CA-FC4B6E7CF630}" destId="{21B8A417-1046-4026-AB53-B07B63373924}" srcOrd="1" destOrd="0" presId="urn:microsoft.com/office/officeart/2005/8/layout/hierarchy6"/>
    <dgm:cxn modelId="{5077FBAB-C048-42D6-8FDA-1C06E5AE9629}" type="presOf" srcId="{EE5CAB13-1B79-451A-BB61-441B43A95E22}" destId="{02AD537F-60C2-4B05-AA83-855E3F3DF36F}" srcOrd="0" destOrd="0" presId="urn:microsoft.com/office/officeart/2005/8/layout/hierarchy6"/>
    <dgm:cxn modelId="{D9F800C2-BE79-4772-9B98-FD0EAE173C49}" type="presOf" srcId="{0B9D0B34-702D-48CD-8979-35EC4CC9F096}" destId="{CA55AF7D-E3B7-43F8-BFD9-5E7AB9BCF261}" srcOrd="0" destOrd="0" presId="urn:microsoft.com/office/officeart/2005/8/layout/hierarchy6"/>
    <dgm:cxn modelId="{E2B7C2C7-BD54-4FAB-8E0E-A261F5055B44}" type="presOf" srcId="{0EB6DEF5-82AB-47B4-8D34-47BB09DFDD1C}" destId="{92F4B24B-B4B2-4C4A-9F7F-083B905178B0}" srcOrd="0" destOrd="0" presId="urn:microsoft.com/office/officeart/2005/8/layout/hierarchy6"/>
    <dgm:cxn modelId="{D663C1C8-1F29-40F1-81BD-31A4D8B29988}" srcId="{8530B266-4606-4749-9A69-781465F222BF}" destId="{B13EBB2B-9175-4E1E-B542-FE94C88952E4}" srcOrd="3" destOrd="0" parTransId="{2ECFDA8B-C704-42CC-9E5F-957399EDFC23}" sibTransId="{C94962DD-922E-471B-9AD6-D2767E92EB74}"/>
    <dgm:cxn modelId="{7D3859CD-56E7-4778-B2F5-75829DE98766}" srcId="{78F62F56-2E49-4D4F-8161-7CD0579CC12A}" destId="{EE5CAB13-1B79-451A-BB61-441B43A95E22}" srcOrd="1" destOrd="0" parTransId="{6B074838-A7FF-471B-953C-4B15B5B00DC0}" sibTransId="{F2B561F8-FF11-47B6-B3A6-21D5A2A468A4}"/>
    <dgm:cxn modelId="{A55517D8-F35E-4B95-B1EE-3D63709239B3}" srcId="{8A2189E3-FD8C-43BE-88E0-E73AE8EAAE2C}" destId="{78F62F56-2E49-4D4F-8161-7CD0579CC12A}" srcOrd="1" destOrd="0" parTransId="{0330283C-D92D-4C4C-A358-4E751EC1FB0B}" sibTransId="{F142A063-65F9-4DE1-8C3A-9E59D1C49DF0}"/>
    <dgm:cxn modelId="{77BCCDEB-F3D9-439C-B37D-EA77D3E9EB77}" srcId="{8530B266-4606-4749-9A69-781465F222BF}" destId="{0B9D0B34-702D-48CD-8979-35EC4CC9F096}" srcOrd="2" destOrd="0" parTransId="{D20D33D6-8B89-4CC6-91A7-F288973FD89B}" sibTransId="{CBEDA4FC-00C2-4B09-9B77-136339813733}"/>
    <dgm:cxn modelId="{E735B624-2258-7A4C-BB68-B45A47E60FBF}" type="presParOf" srcId="{108565E1-352D-0B45-86DA-7E3A72DFC5F5}" destId="{DA46EE78-A9BF-1E43-91F6-073FA75FD268}" srcOrd="0" destOrd="0" presId="urn:microsoft.com/office/officeart/2005/8/layout/hierarchy6"/>
    <dgm:cxn modelId="{E3CD0F0D-0DDA-4BD9-9F38-A45AEAC9D632}" type="presParOf" srcId="{DA46EE78-A9BF-1E43-91F6-073FA75FD268}" destId="{B53414A6-5E5D-45EC-8C05-DDFE0C8F0188}" srcOrd="0" destOrd="0" presId="urn:microsoft.com/office/officeart/2005/8/layout/hierarchy6"/>
    <dgm:cxn modelId="{C74D4049-43E6-AF46-A74D-EB9CC560702F}" type="presParOf" srcId="{DA46EE78-A9BF-1E43-91F6-073FA75FD268}" destId="{72C12E10-CEBB-B44C-AFFA-5BF8C758BE19}" srcOrd="1" destOrd="0" presId="urn:microsoft.com/office/officeart/2005/8/layout/hierarchy6"/>
    <dgm:cxn modelId="{66A733A9-D1BD-4A0E-BA5F-A027285C19B9}" type="presParOf" srcId="{72C12E10-CEBB-B44C-AFFA-5BF8C758BE19}" destId="{6FB8EEA9-70DA-42F8-B142-CE58C707B0FD}" srcOrd="0" destOrd="0" presId="urn:microsoft.com/office/officeart/2005/8/layout/hierarchy6"/>
    <dgm:cxn modelId="{083B17B8-94D8-4755-A9B0-2A534FD4F696}" type="presParOf" srcId="{6FB8EEA9-70DA-42F8-B142-CE58C707B0FD}" destId="{A771671C-F25E-4B7D-B874-AB6A7C60FE9B}" srcOrd="0" destOrd="0" presId="urn:microsoft.com/office/officeart/2005/8/layout/hierarchy6"/>
    <dgm:cxn modelId="{0DFE9963-67ED-4C14-8639-CC6B2D98E072}" type="presParOf" srcId="{6FB8EEA9-70DA-42F8-B142-CE58C707B0FD}" destId="{423188B2-2C4D-4161-8870-D18A0F0BE301}" srcOrd="1" destOrd="0" presId="urn:microsoft.com/office/officeart/2005/8/layout/hierarchy6"/>
    <dgm:cxn modelId="{60809743-D3D3-4253-9972-2AA19F10D9E6}" type="presParOf" srcId="{423188B2-2C4D-4161-8870-D18A0F0BE301}" destId="{281FF73D-4AC5-4246-B518-C3A94B86762A}" srcOrd="0" destOrd="0" presId="urn:microsoft.com/office/officeart/2005/8/layout/hierarchy6"/>
    <dgm:cxn modelId="{42DBA3F6-833D-4F7B-AECD-28F7FDCBE095}" type="presParOf" srcId="{423188B2-2C4D-4161-8870-D18A0F0BE301}" destId="{C40AE7E3-DAA6-4B0E-A2F8-14BEB5324291}" srcOrd="1" destOrd="0" presId="urn:microsoft.com/office/officeart/2005/8/layout/hierarchy6"/>
    <dgm:cxn modelId="{AABA2F68-DB03-4357-B06A-0108AC2FDED2}" type="presParOf" srcId="{C40AE7E3-DAA6-4B0E-A2F8-14BEB5324291}" destId="{92F4B24B-B4B2-4C4A-9F7F-083B905178B0}" srcOrd="0" destOrd="0" presId="urn:microsoft.com/office/officeart/2005/8/layout/hierarchy6"/>
    <dgm:cxn modelId="{8E2D3887-7E86-4244-ABE1-2C6297CE0C39}" type="presParOf" srcId="{C40AE7E3-DAA6-4B0E-A2F8-14BEB5324291}" destId="{225A3785-83C3-4873-8C67-EF8452FC2A8A}" srcOrd="1" destOrd="0" presId="urn:microsoft.com/office/officeart/2005/8/layout/hierarchy6"/>
    <dgm:cxn modelId="{CE55413B-57DC-42ED-9C1E-726212C9F33F}" type="presParOf" srcId="{423188B2-2C4D-4161-8870-D18A0F0BE301}" destId="{47390185-47B9-4F0A-9655-AD39E3965869}" srcOrd="2" destOrd="0" presId="urn:microsoft.com/office/officeart/2005/8/layout/hierarchy6"/>
    <dgm:cxn modelId="{05A5F40E-43AC-4904-BF88-A42F24B9B70B}" type="presParOf" srcId="{423188B2-2C4D-4161-8870-D18A0F0BE301}" destId="{D240918D-97D4-439B-A47B-8D8B31C92A6E}" srcOrd="3" destOrd="0" presId="urn:microsoft.com/office/officeart/2005/8/layout/hierarchy6"/>
    <dgm:cxn modelId="{435A2345-3F3F-464D-BC1D-F381BC475200}" type="presParOf" srcId="{D240918D-97D4-439B-A47B-8D8B31C92A6E}" destId="{703B8FC8-4BF3-4081-B570-A7F1FC5B59D8}" srcOrd="0" destOrd="0" presId="urn:microsoft.com/office/officeart/2005/8/layout/hierarchy6"/>
    <dgm:cxn modelId="{01365BC1-6CC0-43F3-9B1E-C2920EFB7962}" type="presParOf" srcId="{D240918D-97D4-439B-A47B-8D8B31C92A6E}" destId="{3C123BD5-B660-4214-A587-021FD92B8BDB}" srcOrd="1" destOrd="0" presId="urn:microsoft.com/office/officeart/2005/8/layout/hierarchy6"/>
    <dgm:cxn modelId="{CF0A816C-402E-4AB9-BB07-8C0ED085FDF5}" type="presParOf" srcId="{3C123BD5-B660-4214-A587-021FD92B8BDB}" destId="{0CA5527A-1938-4C09-A5A4-D707175E8BC7}" srcOrd="0" destOrd="0" presId="urn:microsoft.com/office/officeart/2005/8/layout/hierarchy6"/>
    <dgm:cxn modelId="{C65624EA-CBC8-4781-9AA9-8B488D745BBA}" type="presParOf" srcId="{3C123BD5-B660-4214-A587-021FD92B8BDB}" destId="{E99864AF-0F48-417F-8FEC-AA4FE09EE7F0}" srcOrd="1" destOrd="0" presId="urn:microsoft.com/office/officeart/2005/8/layout/hierarchy6"/>
    <dgm:cxn modelId="{6A9C50EA-355B-4A28-8072-D3530FEDEC74}" type="presParOf" srcId="{E99864AF-0F48-417F-8FEC-AA4FE09EE7F0}" destId="{7F57BED7-0531-42EA-BFC0-D34CF440DA5D}" srcOrd="0" destOrd="0" presId="urn:microsoft.com/office/officeart/2005/8/layout/hierarchy6"/>
    <dgm:cxn modelId="{1C9FDEDD-749F-4AFF-9661-3BAF4DEDCA89}" type="presParOf" srcId="{E99864AF-0F48-417F-8FEC-AA4FE09EE7F0}" destId="{676F792C-E099-4B78-B767-43EB26A30D3A}" srcOrd="1" destOrd="0" presId="urn:microsoft.com/office/officeart/2005/8/layout/hierarchy6"/>
    <dgm:cxn modelId="{48C373A0-41E0-4707-A2BF-17F49DA55D59}" type="presParOf" srcId="{3C123BD5-B660-4214-A587-021FD92B8BDB}" destId="{768ED5C9-D53B-48B2-9AAA-BC970E9671FB}" srcOrd="2" destOrd="0" presId="urn:microsoft.com/office/officeart/2005/8/layout/hierarchy6"/>
    <dgm:cxn modelId="{BF8142E2-EBC8-435F-A756-C51EC4EB64B7}" type="presParOf" srcId="{3C123BD5-B660-4214-A587-021FD92B8BDB}" destId="{DB4794DA-FAE2-4ACC-8754-A559DD2A81F6}" srcOrd="3" destOrd="0" presId="urn:microsoft.com/office/officeart/2005/8/layout/hierarchy6"/>
    <dgm:cxn modelId="{FD2F6AAA-8405-41F6-90FC-C6028CA6C6B6}" type="presParOf" srcId="{DB4794DA-FAE2-4ACC-8754-A559DD2A81F6}" destId="{02AD537F-60C2-4B05-AA83-855E3F3DF36F}" srcOrd="0" destOrd="0" presId="urn:microsoft.com/office/officeart/2005/8/layout/hierarchy6"/>
    <dgm:cxn modelId="{077FDF26-9B4A-4BF8-A295-A3F104E2936C}" type="presParOf" srcId="{DB4794DA-FAE2-4ACC-8754-A559DD2A81F6}" destId="{CC7B1BA5-EFD4-4DCD-9BEF-F12F6861FD2B}" srcOrd="1" destOrd="0" presId="urn:microsoft.com/office/officeart/2005/8/layout/hierarchy6"/>
    <dgm:cxn modelId="{29C63B55-4ABF-EE47-8753-FC04AE0A79DD}" type="presParOf" srcId="{108565E1-352D-0B45-86DA-7E3A72DFC5F5}" destId="{2ABB5D42-9A06-C041-996F-09AE2D6AC402}" srcOrd="1" destOrd="0" presId="urn:microsoft.com/office/officeart/2005/8/layout/hierarchy6"/>
    <dgm:cxn modelId="{35260D00-64FD-430C-9C65-20543E027434}" type="presParOf" srcId="{2ABB5D42-9A06-C041-996F-09AE2D6AC402}" destId="{0C2A94BA-DFCB-48A8-886D-D1750DDECC47}" srcOrd="0" destOrd="0" presId="urn:microsoft.com/office/officeart/2005/8/layout/hierarchy6"/>
    <dgm:cxn modelId="{72B3BB51-25E0-44A8-82B4-0D5187D6EAB3}" type="presParOf" srcId="{0C2A94BA-DFCB-48A8-886D-D1750DDECC47}" destId="{9E8B6D2B-895E-4340-9687-E507DA878F33}" srcOrd="0" destOrd="0" presId="urn:microsoft.com/office/officeart/2005/8/layout/hierarchy6"/>
    <dgm:cxn modelId="{CB421EB0-81BA-4235-9BFA-53BB7F8876CF}" type="presParOf" srcId="{0C2A94BA-DFCB-48A8-886D-D1750DDECC47}" destId="{21B8A417-1046-4026-AB53-B07B63373924}" srcOrd="1" destOrd="0" presId="urn:microsoft.com/office/officeart/2005/8/layout/hierarchy6"/>
    <dgm:cxn modelId="{C5C8965E-2664-47C0-8DB7-8CA23B6F8C17}" type="presParOf" srcId="{2ABB5D42-9A06-C041-996F-09AE2D6AC402}" destId="{3C33B862-F1AE-4150-89B7-059F3759DCE7}" srcOrd="1" destOrd="0" presId="urn:microsoft.com/office/officeart/2005/8/layout/hierarchy6"/>
    <dgm:cxn modelId="{FF42B847-0147-45A0-B2D5-04DBCB2C56C3}" type="presParOf" srcId="{3C33B862-F1AE-4150-89B7-059F3759DCE7}" destId="{A43D8E04-D5C2-47D6-833A-BF97092FE090}" srcOrd="0" destOrd="0" presId="urn:microsoft.com/office/officeart/2005/8/layout/hierarchy6"/>
    <dgm:cxn modelId="{9E75F5D4-4EF1-4D2D-B674-3F80037A0668}" type="presParOf" srcId="{2ABB5D42-9A06-C041-996F-09AE2D6AC402}" destId="{C2CEACF0-4B86-4CDD-BAD3-B8850BA75988}" srcOrd="2" destOrd="0" presId="urn:microsoft.com/office/officeart/2005/8/layout/hierarchy6"/>
    <dgm:cxn modelId="{201F4CA9-298F-4C21-B998-F488B97ADCBE}" type="presParOf" srcId="{C2CEACF0-4B86-4CDD-BAD3-B8850BA75988}" destId="{CA55AF7D-E3B7-43F8-BFD9-5E7AB9BCF261}" srcOrd="0" destOrd="0" presId="urn:microsoft.com/office/officeart/2005/8/layout/hierarchy6"/>
    <dgm:cxn modelId="{090EDD52-074B-422C-A5F7-FB252BEECFDD}" type="presParOf" srcId="{C2CEACF0-4B86-4CDD-BAD3-B8850BA75988}" destId="{AAB1B42D-7F7F-4968-BFC7-17FB2211B5AD}" srcOrd="1" destOrd="0" presId="urn:microsoft.com/office/officeart/2005/8/layout/hierarchy6"/>
    <dgm:cxn modelId="{C0BF51AE-9A85-41EB-A97D-C60795C14BA7}" type="presParOf" srcId="{2ABB5D42-9A06-C041-996F-09AE2D6AC402}" destId="{51BBC7E6-B11A-470A-A48B-52617BE652A3}" srcOrd="3" destOrd="0" presId="urn:microsoft.com/office/officeart/2005/8/layout/hierarchy6"/>
    <dgm:cxn modelId="{A9A31501-AB0B-463C-8329-92EA291124CE}" type="presParOf" srcId="{51BBC7E6-B11A-470A-A48B-52617BE652A3}" destId="{BC27E93E-066B-4109-AF15-95C2AF31C332}" srcOrd="0" destOrd="0" presId="urn:microsoft.com/office/officeart/2005/8/layout/hierarchy6"/>
    <dgm:cxn modelId="{F98392D7-DF1C-4D81-91A0-313B98BD4033}" type="presParOf" srcId="{2ABB5D42-9A06-C041-996F-09AE2D6AC402}" destId="{9A00AF16-1450-4750-B1C9-FE4991FFF610}" srcOrd="4" destOrd="0" presId="urn:microsoft.com/office/officeart/2005/8/layout/hierarchy6"/>
    <dgm:cxn modelId="{A1760779-6B6B-434A-BCFB-6D094845E251}" type="presParOf" srcId="{9A00AF16-1450-4750-B1C9-FE4991FFF610}" destId="{99269E5F-8A2A-412C-BD13-6D945562DEC3}" srcOrd="0" destOrd="0" presId="urn:microsoft.com/office/officeart/2005/8/layout/hierarchy6"/>
    <dgm:cxn modelId="{0F2D0035-2D55-43AC-9ADE-7EBF999F4968}" type="presParOf" srcId="{9A00AF16-1450-4750-B1C9-FE4991FFF610}" destId="{BB7C9D05-EEEB-4F0E-AAB9-3448ECC2D522}" srcOrd="1" destOrd="0" presId="urn:microsoft.com/office/officeart/2005/8/layout/hierarchy6"/>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99269E5F-8A2A-412C-BD13-6D945562DEC3}">
      <dsp:nvSpPr>
        <dsp:cNvPr id="0" name=""/>
        <dsp:cNvSpPr/>
      </dsp:nvSpPr>
      <dsp:spPr>
        <a:xfrm>
          <a:off x="0" y="1867299"/>
          <a:ext cx="5308600" cy="805175"/>
        </a:xfrm>
        <a:prstGeom prst="roundRect">
          <a:avLst>
            <a:gd name="adj" fmla="val 10000"/>
          </a:avLst>
        </a:prstGeom>
        <a:solidFill>
          <a:srgbClr val="83082A">
            <a:tint val="40000"/>
            <a:hueOff val="0"/>
            <a:satOff val="0"/>
            <a:lumOff val="0"/>
            <a:alphaOff val="0"/>
          </a:srgbClr>
        </a:solidFill>
        <a:ln>
          <a:noFill/>
        </a:ln>
        <a:effectLst/>
      </dsp:spPr>
      <dsp:style>
        <a:lnRef idx="0">
          <a:scrgbClr r="0" g="0" b="0"/>
        </a:lnRef>
        <a:fillRef idx="1">
          <a:scrgbClr r="0" g="0" b="0"/>
        </a:fillRef>
        <a:effectRef idx="0">
          <a:scrgbClr r="0" g="0" b="0"/>
        </a:effectRef>
        <a:fontRef idx="minor"/>
      </dsp:style>
      <dsp:txBody>
        <a:bodyPr spcFirstLastPara="0" vert="horz" wrap="square" lIns="56896" tIns="56896" rIns="56896" bIns="56896" numCol="1" spcCol="1270" anchor="ctr" anchorCtr="0">
          <a:noAutofit/>
        </a:bodyPr>
        <a:lstStyle/>
        <a:p>
          <a:pPr marL="0" lvl="0" indent="0" algn="ctr" defTabSz="355600">
            <a:lnSpc>
              <a:spcPct val="90000"/>
            </a:lnSpc>
            <a:spcBef>
              <a:spcPct val="0"/>
            </a:spcBef>
            <a:spcAft>
              <a:spcPct val="35000"/>
            </a:spcAft>
            <a:buNone/>
          </a:pPr>
          <a:r>
            <a:rPr lang="es-ES" sz="800" kern="1200">
              <a:solidFill>
                <a:sysClr val="windowText" lastClr="000000">
                  <a:hueOff val="0"/>
                  <a:satOff val="0"/>
                  <a:lumOff val="0"/>
                  <a:alphaOff val="0"/>
                </a:sysClr>
              </a:solidFill>
              <a:latin typeface="Century Gothic"/>
              <a:ea typeface="+mn-ea"/>
              <a:cs typeface="+mn-cs"/>
            </a:rPr>
            <a:t>Inscritos como demandantes de empleo el mes anterior al inicio del contrato</a:t>
          </a:r>
          <a:endParaRPr lang="es-ES" sz="800" kern="1200" baseline="30000">
            <a:solidFill>
              <a:sysClr val="windowText" lastClr="000000">
                <a:hueOff val="0"/>
                <a:satOff val="0"/>
                <a:lumOff val="0"/>
                <a:alphaOff val="0"/>
              </a:sysClr>
            </a:solidFill>
            <a:latin typeface="Century Gothic"/>
            <a:ea typeface="+mn-ea"/>
            <a:cs typeface="+mn-cs"/>
          </a:endParaRPr>
        </a:p>
      </dsp:txBody>
      <dsp:txXfrm>
        <a:off x="0" y="1867299"/>
        <a:ext cx="1592580" cy="805175"/>
      </dsp:txXfrm>
    </dsp:sp>
    <dsp:sp modelId="{CA55AF7D-E3B7-43F8-BFD9-5E7AB9BCF261}">
      <dsp:nvSpPr>
        <dsp:cNvPr id="0" name=""/>
        <dsp:cNvSpPr/>
      </dsp:nvSpPr>
      <dsp:spPr>
        <a:xfrm>
          <a:off x="0" y="928372"/>
          <a:ext cx="5308600" cy="805175"/>
        </a:xfrm>
        <a:prstGeom prst="roundRect">
          <a:avLst>
            <a:gd name="adj" fmla="val 10000"/>
          </a:avLst>
        </a:prstGeom>
        <a:solidFill>
          <a:srgbClr val="83082A">
            <a:tint val="40000"/>
            <a:hueOff val="0"/>
            <a:satOff val="0"/>
            <a:lumOff val="0"/>
            <a:alphaOff val="0"/>
          </a:srgbClr>
        </a:solidFill>
        <a:ln>
          <a:noFill/>
        </a:ln>
        <a:effectLst/>
      </dsp:spPr>
      <dsp:style>
        <a:lnRef idx="0">
          <a:scrgbClr r="0" g="0" b="0"/>
        </a:lnRef>
        <a:fillRef idx="1">
          <a:scrgbClr r="0" g="0" b="0"/>
        </a:fillRef>
        <a:effectRef idx="0">
          <a:scrgbClr r="0" g="0" b="0"/>
        </a:effectRef>
        <a:fontRef idx="minor"/>
      </dsp:style>
      <dsp:txBody>
        <a:bodyPr spcFirstLastPara="0" vert="horz" wrap="square" lIns="56896" tIns="56896" rIns="56896" bIns="56896" numCol="1" spcCol="1270" anchor="ctr" anchorCtr="0">
          <a:noAutofit/>
        </a:bodyPr>
        <a:lstStyle/>
        <a:p>
          <a:pPr marL="0" lvl="0" indent="0" algn="ctr" defTabSz="355600">
            <a:lnSpc>
              <a:spcPct val="90000"/>
            </a:lnSpc>
            <a:spcBef>
              <a:spcPct val="0"/>
            </a:spcBef>
            <a:spcAft>
              <a:spcPct val="35000"/>
            </a:spcAft>
            <a:buNone/>
          </a:pPr>
          <a:r>
            <a:rPr lang="es-ES" sz="800" kern="1200">
              <a:solidFill>
                <a:sysClr val="windowText" lastClr="000000">
                  <a:hueOff val="0"/>
                  <a:satOff val="0"/>
                  <a:lumOff val="0"/>
                  <a:alphaOff val="0"/>
                </a:sysClr>
              </a:solidFill>
              <a:latin typeface="Century Gothic"/>
              <a:ea typeface="+mn-ea"/>
              <a:cs typeface="+mn-cs"/>
            </a:rPr>
            <a:t>¿Han recibido previamente la subvención?</a:t>
          </a:r>
          <a:r>
            <a:rPr lang="es-ES" sz="800" kern="1200" baseline="30000">
              <a:solidFill>
                <a:sysClr val="windowText" lastClr="000000">
                  <a:hueOff val="0"/>
                  <a:satOff val="0"/>
                  <a:lumOff val="0"/>
                  <a:alphaOff val="0"/>
                </a:sysClr>
              </a:solidFill>
              <a:latin typeface="Century Gothic"/>
              <a:ea typeface="+mn-ea"/>
              <a:cs typeface="+mn-cs"/>
            </a:rPr>
            <a:t>(2)</a:t>
          </a:r>
        </a:p>
      </dsp:txBody>
      <dsp:txXfrm>
        <a:off x="0" y="928372"/>
        <a:ext cx="1592580" cy="805175"/>
      </dsp:txXfrm>
    </dsp:sp>
    <dsp:sp modelId="{9E8B6D2B-895E-4340-9687-E507DA878F33}">
      <dsp:nvSpPr>
        <dsp:cNvPr id="0" name=""/>
        <dsp:cNvSpPr/>
      </dsp:nvSpPr>
      <dsp:spPr>
        <a:xfrm>
          <a:off x="0" y="-3967"/>
          <a:ext cx="5308600" cy="805175"/>
        </a:xfrm>
        <a:prstGeom prst="roundRect">
          <a:avLst>
            <a:gd name="adj" fmla="val 10000"/>
          </a:avLst>
        </a:prstGeom>
        <a:solidFill>
          <a:srgbClr val="83082A">
            <a:tint val="40000"/>
            <a:hueOff val="0"/>
            <a:satOff val="0"/>
            <a:lumOff val="0"/>
            <a:alphaOff val="0"/>
          </a:srgbClr>
        </a:solidFill>
        <a:ln>
          <a:noFill/>
        </a:ln>
        <a:effectLst/>
      </dsp:spPr>
      <dsp:style>
        <a:lnRef idx="0">
          <a:scrgbClr r="0" g="0" b="0"/>
        </a:lnRef>
        <a:fillRef idx="1">
          <a:scrgbClr r="0" g="0" b="0"/>
        </a:fillRef>
        <a:effectRef idx="0">
          <a:scrgbClr r="0" g="0" b="0"/>
        </a:effectRef>
        <a:fontRef idx="minor"/>
      </dsp:style>
      <dsp:txBody>
        <a:bodyPr spcFirstLastPara="0" vert="horz" wrap="square" lIns="56896" tIns="56896" rIns="56896" bIns="56896" numCol="1" spcCol="1270" anchor="ctr" anchorCtr="0">
          <a:noAutofit/>
        </a:bodyPr>
        <a:lstStyle/>
        <a:p>
          <a:pPr marL="0" lvl="0" indent="0" algn="ctr" defTabSz="355600">
            <a:lnSpc>
              <a:spcPct val="90000"/>
            </a:lnSpc>
            <a:spcBef>
              <a:spcPct val="0"/>
            </a:spcBef>
            <a:spcAft>
              <a:spcPct val="35000"/>
            </a:spcAft>
            <a:buNone/>
          </a:pPr>
          <a:r>
            <a:rPr lang="es-ES" sz="800" kern="1200">
              <a:solidFill>
                <a:sysClr val="windowText" lastClr="000000">
                  <a:hueOff val="0"/>
                  <a:satOff val="0"/>
                  <a:lumOff val="0"/>
                  <a:alphaOff val="0"/>
                </a:sysClr>
              </a:solidFill>
              <a:latin typeface="Century Gothic"/>
              <a:ea typeface="+mn-ea"/>
              <a:cs typeface="+mn-cs"/>
            </a:rPr>
            <a:t>Participantes con situación de expediente en alta entre 2016-2019 </a:t>
          </a:r>
          <a:r>
            <a:rPr lang="es-ES" sz="800" kern="1200" baseline="30000">
              <a:solidFill>
                <a:sysClr val="windowText" lastClr="000000">
                  <a:hueOff val="0"/>
                  <a:satOff val="0"/>
                  <a:lumOff val="0"/>
                  <a:alphaOff val="0"/>
                </a:sysClr>
              </a:solidFill>
              <a:latin typeface="Century Gothic"/>
              <a:ea typeface="+mn-ea"/>
              <a:cs typeface="+mn-cs"/>
            </a:rPr>
            <a:t>(1)</a:t>
          </a:r>
          <a:endParaRPr lang="en-US" sz="800" kern="1200"/>
        </a:p>
      </dsp:txBody>
      <dsp:txXfrm>
        <a:off x="0" y="-3967"/>
        <a:ext cx="1592580" cy="805175"/>
      </dsp:txXfrm>
    </dsp:sp>
    <dsp:sp modelId="{A771671C-F25E-4B7D-B874-AB6A7C60FE9B}">
      <dsp:nvSpPr>
        <dsp:cNvPr id="0" name=""/>
        <dsp:cNvSpPr/>
      </dsp:nvSpPr>
      <dsp:spPr>
        <a:xfrm>
          <a:off x="2569914" y="56320"/>
          <a:ext cx="1003138" cy="668759"/>
        </a:xfrm>
        <a:prstGeom prst="roundRect">
          <a:avLst>
            <a:gd name="adj" fmla="val 10000"/>
          </a:avLst>
        </a:prstGeom>
        <a:solidFill>
          <a:srgbClr val="83082A"/>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0480" tIns="30480" rIns="30480" bIns="30480" numCol="1" spcCol="1270" anchor="ctr" anchorCtr="0">
          <a:noAutofit/>
        </a:bodyPr>
        <a:lstStyle/>
        <a:p>
          <a:pPr marL="0" lvl="0" indent="0" algn="ctr" defTabSz="355600">
            <a:lnSpc>
              <a:spcPct val="90000"/>
            </a:lnSpc>
            <a:spcBef>
              <a:spcPct val="0"/>
            </a:spcBef>
            <a:spcAft>
              <a:spcPct val="35000"/>
            </a:spcAft>
            <a:buNone/>
          </a:pPr>
          <a:r>
            <a:rPr lang="en-US" sz="800" kern="1200">
              <a:latin typeface="Century Gothic" panose="020B0502020202020204" pitchFamily="34" charset="0"/>
            </a:rPr>
            <a:t>7.657</a:t>
          </a:r>
        </a:p>
      </dsp:txBody>
      <dsp:txXfrm>
        <a:off x="2589501" y="75907"/>
        <a:ext cx="963964" cy="629585"/>
      </dsp:txXfrm>
    </dsp:sp>
    <dsp:sp modelId="{281FF73D-4AC5-4246-B518-C3A94B86762A}">
      <dsp:nvSpPr>
        <dsp:cNvPr id="0" name=""/>
        <dsp:cNvSpPr/>
      </dsp:nvSpPr>
      <dsp:spPr>
        <a:xfrm>
          <a:off x="2419443" y="725079"/>
          <a:ext cx="652040" cy="267503"/>
        </a:xfrm>
        <a:custGeom>
          <a:avLst/>
          <a:gdLst/>
          <a:ahLst/>
          <a:cxnLst/>
          <a:rect l="0" t="0" r="0" b="0"/>
          <a:pathLst>
            <a:path>
              <a:moveTo>
                <a:pt x="652040" y="0"/>
              </a:moveTo>
              <a:lnTo>
                <a:pt x="652040" y="133751"/>
              </a:lnTo>
              <a:lnTo>
                <a:pt x="0" y="133751"/>
              </a:lnTo>
              <a:lnTo>
                <a:pt x="0" y="267503"/>
              </a:lnTo>
            </a:path>
          </a:pathLst>
        </a:custGeom>
        <a:noFill/>
        <a:ln w="12700" cap="flat" cmpd="sng" algn="ctr">
          <a:solidFill>
            <a:srgbClr val="83082A"/>
          </a:solidFill>
          <a:prstDash val="solid"/>
          <a:miter lim="800000"/>
        </a:ln>
        <a:effectLst/>
      </dsp:spPr>
      <dsp:style>
        <a:lnRef idx="2">
          <a:scrgbClr r="0" g="0" b="0"/>
        </a:lnRef>
        <a:fillRef idx="0">
          <a:scrgbClr r="0" g="0" b="0"/>
        </a:fillRef>
        <a:effectRef idx="0">
          <a:scrgbClr r="0" g="0" b="0"/>
        </a:effectRef>
        <a:fontRef idx="minor"/>
      </dsp:style>
    </dsp:sp>
    <dsp:sp modelId="{92F4B24B-B4B2-4C4A-9F7F-083B905178B0}">
      <dsp:nvSpPr>
        <dsp:cNvPr id="0" name=""/>
        <dsp:cNvSpPr/>
      </dsp:nvSpPr>
      <dsp:spPr>
        <a:xfrm>
          <a:off x="1917874" y="992583"/>
          <a:ext cx="1003138" cy="668759"/>
        </a:xfrm>
        <a:prstGeom prst="roundRect">
          <a:avLst>
            <a:gd name="adj" fmla="val 10000"/>
          </a:avLst>
        </a:prstGeom>
        <a:solidFill>
          <a:srgbClr val="83082A"/>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0480" tIns="30480" rIns="30480" bIns="30480" numCol="1" spcCol="1270" anchor="ctr" anchorCtr="0">
          <a:noAutofit/>
        </a:bodyPr>
        <a:lstStyle/>
        <a:p>
          <a:pPr marL="0" lvl="0" indent="0" algn="ctr" defTabSz="355600">
            <a:lnSpc>
              <a:spcPct val="90000"/>
            </a:lnSpc>
            <a:spcBef>
              <a:spcPct val="0"/>
            </a:spcBef>
            <a:spcAft>
              <a:spcPct val="35000"/>
            </a:spcAft>
            <a:buNone/>
          </a:pPr>
          <a:r>
            <a:rPr lang="en-US" sz="800" kern="1200">
              <a:latin typeface="Century Gothic" panose="020B0502020202020204" pitchFamily="34" charset="0"/>
            </a:rPr>
            <a:t>Sí </a:t>
          </a:r>
        </a:p>
        <a:p>
          <a:pPr marL="0" lvl="0" indent="0" algn="ctr" defTabSz="355600">
            <a:lnSpc>
              <a:spcPct val="90000"/>
            </a:lnSpc>
            <a:spcBef>
              <a:spcPct val="0"/>
            </a:spcBef>
            <a:spcAft>
              <a:spcPct val="35000"/>
            </a:spcAft>
            <a:buNone/>
          </a:pPr>
          <a:r>
            <a:rPr lang="en-US" sz="800" kern="1200">
              <a:latin typeface="Century Gothic" panose="020B0502020202020204" pitchFamily="34" charset="0"/>
            </a:rPr>
            <a:t>395 (5 %)</a:t>
          </a:r>
        </a:p>
      </dsp:txBody>
      <dsp:txXfrm>
        <a:off x="1937461" y="1012170"/>
        <a:ext cx="963964" cy="629585"/>
      </dsp:txXfrm>
    </dsp:sp>
    <dsp:sp modelId="{47390185-47B9-4F0A-9655-AD39E3965869}">
      <dsp:nvSpPr>
        <dsp:cNvPr id="0" name=""/>
        <dsp:cNvSpPr/>
      </dsp:nvSpPr>
      <dsp:spPr>
        <a:xfrm>
          <a:off x="3071483" y="725079"/>
          <a:ext cx="652040" cy="267503"/>
        </a:xfrm>
        <a:custGeom>
          <a:avLst/>
          <a:gdLst/>
          <a:ahLst/>
          <a:cxnLst/>
          <a:rect l="0" t="0" r="0" b="0"/>
          <a:pathLst>
            <a:path>
              <a:moveTo>
                <a:pt x="0" y="0"/>
              </a:moveTo>
              <a:lnTo>
                <a:pt x="0" y="133751"/>
              </a:lnTo>
              <a:lnTo>
                <a:pt x="652040" y="133751"/>
              </a:lnTo>
              <a:lnTo>
                <a:pt x="652040" y="267503"/>
              </a:lnTo>
            </a:path>
          </a:pathLst>
        </a:custGeom>
        <a:noFill/>
        <a:ln w="12700" cap="flat" cmpd="sng" algn="ctr">
          <a:solidFill>
            <a:srgbClr val="83082A"/>
          </a:solidFill>
          <a:prstDash val="solid"/>
          <a:miter lim="800000"/>
        </a:ln>
        <a:effectLst/>
      </dsp:spPr>
      <dsp:style>
        <a:lnRef idx="2">
          <a:scrgbClr r="0" g="0" b="0"/>
        </a:lnRef>
        <a:fillRef idx="0">
          <a:scrgbClr r="0" g="0" b="0"/>
        </a:fillRef>
        <a:effectRef idx="0">
          <a:scrgbClr r="0" g="0" b="0"/>
        </a:effectRef>
        <a:fontRef idx="minor"/>
      </dsp:style>
    </dsp:sp>
    <dsp:sp modelId="{703B8FC8-4BF3-4081-B570-A7F1FC5B59D8}">
      <dsp:nvSpPr>
        <dsp:cNvPr id="0" name=""/>
        <dsp:cNvSpPr/>
      </dsp:nvSpPr>
      <dsp:spPr>
        <a:xfrm>
          <a:off x="3221954" y="992583"/>
          <a:ext cx="1003138" cy="668759"/>
        </a:xfrm>
        <a:prstGeom prst="roundRect">
          <a:avLst>
            <a:gd name="adj" fmla="val 10000"/>
          </a:avLst>
        </a:prstGeom>
        <a:solidFill>
          <a:srgbClr val="83082A"/>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0480" tIns="30480" rIns="30480" bIns="30480" numCol="1" spcCol="1270" anchor="ctr" anchorCtr="0">
          <a:noAutofit/>
        </a:bodyPr>
        <a:lstStyle/>
        <a:p>
          <a:pPr marL="0" lvl="0" indent="0" algn="ctr" defTabSz="355600">
            <a:lnSpc>
              <a:spcPct val="90000"/>
            </a:lnSpc>
            <a:spcBef>
              <a:spcPct val="0"/>
            </a:spcBef>
            <a:spcAft>
              <a:spcPct val="35000"/>
            </a:spcAft>
            <a:buNone/>
          </a:pPr>
          <a:r>
            <a:rPr lang="en-US" sz="800" kern="1200">
              <a:latin typeface="Century Gothic" panose="020B0502020202020204" pitchFamily="34" charset="0"/>
            </a:rPr>
            <a:t>No </a:t>
          </a:r>
        </a:p>
        <a:p>
          <a:pPr marL="0" lvl="0" indent="0" algn="ctr" defTabSz="355600">
            <a:lnSpc>
              <a:spcPct val="90000"/>
            </a:lnSpc>
            <a:spcBef>
              <a:spcPct val="0"/>
            </a:spcBef>
            <a:spcAft>
              <a:spcPct val="35000"/>
            </a:spcAft>
            <a:buNone/>
          </a:pPr>
          <a:r>
            <a:rPr lang="en-US" sz="800" kern="1200">
              <a:latin typeface="Century Gothic" panose="020B0502020202020204" pitchFamily="34" charset="0"/>
            </a:rPr>
            <a:t>7.262 (95 %)</a:t>
          </a:r>
        </a:p>
      </dsp:txBody>
      <dsp:txXfrm>
        <a:off x="3241541" y="1012170"/>
        <a:ext cx="963964" cy="629585"/>
      </dsp:txXfrm>
    </dsp:sp>
    <dsp:sp modelId="{0CA5527A-1938-4C09-A5A4-D707175E8BC7}">
      <dsp:nvSpPr>
        <dsp:cNvPr id="0" name=""/>
        <dsp:cNvSpPr/>
      </dsp:nvSpPr>
      <dsp:spPr>
        <a:xfrm>
          <a:off x="3071483" y="1661342"/>
          <a:ext cx="652040" cy="267503"/>
        </a:xfrm>
        <a:custGeom>
          <a:avLst/>
          <a:gdLst/>
          <a:ahLst/>
          <a:cxnLst/>
          <a:rect l="0" t="0" r="0" b="0"/>
          <a:pathLst>
            <a:path>
              <a:moveTo>
                <a:pt x="652040" y="0"/>
              </a:moveTo>
              <a:lnTo>
                <a:pt x="652040" y="133751"/>
              </a:lnTo>
              <a:lnTo>
                <a:pt x="0" y="133751"/>
              </a:lnTo>
              <a:lnTo>
                <a:pt x="0" y="267503"/>
              </a:lnTo>
            </a:path>
          </a:pathLst>
        </a:custGeom>
        <a:noFill/>
        <a:ln w="12700" cap="flat" cmpd="sng" algn="ctr">
          <a:solidFill>
            <a:srgbClr val="83082A"/>
          </a:solidFill>
          <a:prstDash val="solid"/>
          <a:miter lim="800000"/>
        </a:ln>
        <a:effectLst/>
      </dsp:spPr>
      <dsp:style>
        <a:lnRef idx="2">
          <a:scrgbClr r="0" g="0" b="0"/>
        </a:lnRef>
        <a:fillRef idx="0">
          <a:scrgbClr r="0" g="0" b="0"/>
        </a:fillRef>
        <a:effectRef idx="0">
          <a:scrgbClr r="0" g="0" b="0"/>
        </a:effectRef>
        <a:fontRef idx="minor"/>
      </dsp:style>
    </dsp:sp>
    <dsp:sp modelId="{7F57BED7-0531-42EA-BFC0-D34CF440DA5D}">
      <dsp:nvSpPr>
        <dsp:cNvPr id="0" name=""/>
        <dsp:cNvSpPr/>
      </dsp:nvSpPr>
      <dsp:spPr>
        <a:xfrm>
          <a:off x="2569914" y="1928846"/>
          <a:ext cx="1003138" cy="668759"/>
        </a:xfrm>
        <a:prstGeom prst="roundRect">
          <a:avLst>
            <a:gd name="adj" fmla="val 10000"/>
          </a:avLst>
        </a:prstGeom>
        <a:solidFill>
          <a:srgbClr val="83082A"/>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0480" tIns="30480" rIns="30480" bIns="30480" numCol="1" spcCol="1270" anchor="ctr" anchorCtr="0">
          <a:noAutofit/>
        </a:bodyPr>
        <a:lstStyle/>
        <a:p>
          <a:pPr marL="0" lvl="0" indent="0" algn="ctr" defTabSz="355600">
            <a:lnSpc>
              <a:spcPct val="90000"/>
            </a:lnSpc>
            <a:spcBef>
              <a:spcPct val="0"/>
            </a:spcBef>
            <a:spcAft>
              <a:spcPct val="35000"/>
            </a:spcAft>
            <a:buNone/>
          </a:pPr>
          <a:r>
            <a:rPr lang="en-US" sz="800" kern="1200">
              <a:latin typeface="Century Gothic" panose="020B0502020202020204" pitchFamily="34" charset="0"/>
            </a:rPr>
            <a:t>Sí </a:t>
          </a:r>
        </a:p>
        <a:p>
          <a:pPr marL="0" lvl="0" indent="0" algn="ctr" defTabSz="355600">
            <a:lnSpc>
              <a:spcPct val="90000"/>
            </a:lnSpc>
            <a:spcBef>
              <a:spcPct val="0"/>
            </a:spcBef>
            <a:spcAft>
              <a:spcPct val="35000"/>
            </a:spcAft>
            <a:buNone/>
          </a:pPr>
          <a:r>
            <a:rPr lang="en-US" sz="800" kern="1200">
              <a:latin typeface="Century Gothic" panose="020B0502020202020204" pitchFamily="34" charset="0"/>
            </a:rPr>
            <a:t>4.175 (57,5 %)</a:t>
          </a:r>
        </a:p>
      </dsp:txBody>
      <dsp:txXfrm>
        <a:off x="2589501" y="1948433"/>
        <a:ext cx="963964" cy="629585"/>
      </dsp:txXfrm>
    </dsp:sp>
    <dsp:sp modelId="{768ED5C9-D53B-48B2-9AAA-BC970E9671FB}">
      <dsp:nvSpPr>
        <dsp:cNvPr id="0" name=""/>
        <dsp:cNvSpPr/>
      </dsp:nvSpPr>
      <dsp:spPr>
        <a:xfrm>
          <a:off x="3723524" y="1661342"/>
          <a:ext cx="652040" cy="267503"/>
        </a:xfrm>
        <a:custGeom>
          <a:avLst/>
          <a:gdLst/>
          <a:ahLst/>
          <a:cxnLst/>
          <a:rect l="0" t="0" r="0" b="0"/>
          <a:pathLst>
            <a:path>
              <a:moveTo>
                <a:pt x="0" y="0"/>
              </a:moveTo>
              <a:lnTo>
                <a:pt x="0" y="133751"/>
              </a:lnTo>
              <a:lnTo>
                <a:pt x="652040" y="133751"/>
              </a:lnTo>
              <a:lnTo>
                <a:pt x="652040" y="267503"/>
              </a:lnTo>
            </a:path>
          </a:pathLst>
        </a:custGeom>
        <a:noFill/>
        <a:ln w="12700" cap="flat" cmpd="sng" algn="ctr">
          <a:solidFill>
            <a:srgbClr val="83082A"/>
          </a:solidFill>
          <a:prstDash val="solid"/>
          <a:miter lim="800000"/>
        </a:ln>
        <a:effectLst/>
      </dsp:spPr>
      <dsp:style>
        <a:lnRef idx="2">
          <a:scrgbClr r="0" g="0" b="0"/>
        </a:lnRef>
        <a:fillRef idx="0">
          <a:scrgbClr r="0" g="0" b="0"/>
        </a:fillRef>
        <a:effectRef idx="0">
          <a:scrgbClr r="0" g="0" b="0"/>
        </a:effectRef>
        <a:fontRef idx="minor"/>
      </dsp:style>
    </dsp:sp>
    <dsp:sp modelId="{02AD537F-60C2-4B05-AA83-855E3F3DF36F}">
      <dsp:nvSpPr>
        <dsp:cNvPr id="0" name=""/>
        <dsp:cNvSpPr/>
      </dsp:nvSpPr>
      <dsp:spPr>
        <a:xfrm>
          <a:off x="3873994" y="1928846"/>
          <a:ext cx="1003138" cy="668759"/>
        </a:xfrm>
        <a:prstGeom prst="roundRect">
          <a:avLst>
            <a:gd name="adj" fmla="val 10000"/>
          </a:avLst>
        </a:prstGeom>
        <a:solidFill>
          <a:srgbClr val="83082A"/>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0480" tIns="30480" rIns="30480" bIns="30480" numCol="1" spcCol="1270" anchor="ctr" anchorCtr="0">
          <a:noAutofit/>
        </a:bodyPr>
        <a:lstStyle/>
        <a:p>
          <a:pPr marL="0" lvl="0" indent="0" algn="ctr" defTabSz="355600">
            <a:lnSpc>
              <a:spcPct val="90000"/>
            </a:lnSpc>
            <a:spcBef>
              <a:spcPct val="0"/>
            </a:spcBef>
            <a:spcAft>
              <a:spcPct val="35000"/>
            </a:spcAft>
            <a:buNone/>
          </a:pPr>
          <a:r>
            <a:rPr lang="en-US" sz="800" kern="1200">
              <a:latin typeface="Century Gothic" panose="020B0502020202020204" pitchFamily="34" charset="0"/>
            </a:rPr>
            <a:t>No </a:t>
          </a:r>
        </a:p>
        <a:p>
          <a:pPr marL="0" lvl="0" indent="0" algn="ctr" defTabSz="355600">
            <a:lnSpc>
              <a:spcPct val="90000"/>
            </a:lnSpc>
            <a:spcBef>
              <a:spcPct val="0"/>
            </a:spcBef>
            <a:spcAft>
              <a:spcPct val="35000"/>
            </a:spcAft>
            <a:buNone/>
          </a:pPr>
          <a:r>
            <a:rPr lang="en-US" sz="800" kern="1200">
              <a:latin typeface="Century Gothic" panose="020B0502020202020204" pitchFamily="34" charset="0"/>
            </a:rPr>
            <a:t>3.087 (42,5 %)</a:t>
          </a:r>
        </a:p>
      </dsp:txBody>
      <dsp:txXfrm>
        <a:off x="3893581" y="1948433"/>
        <a:ext cx="963964" cy="629585"/>
      </dsp:txXfrm>
    </dsp:sp>
  </dsp:spTree>
</dsp:drawing>
</file>

<file path=xl/diagrams/layout1.xml><?xml version="1.0" encoding="utf-8"?>
<dgm:layoutDef xmlns:dgm="http://schemas.openxmlformats.org/drawingml/2006/diagram" xmlns:a="http://schemas.openxmlformats.org/drawingml/2006/main" uniqueId="urn:microsoft.com/office/officeart/2005/8/layout/hierarchy6">
  <dgm:title val=""/>
  <dgm:desc val=""/>
  <dgm:catLst>
    <dgm:cat type="hierarchy" pri="3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 modelId="4">
          <dgm:prSet phldr="1"/>
        </dgm:pt>
        <dgm:pt modelId="5">
          <dgm:prSet phldr="1"/>
        </dgm:pt>
        <dgm:pt modelId="6">
          <dgm:prSet phldr="1"/>
        </dgm:pt>
      </dgm:ptLst>
      <dgm:cxnLst>
        <dgm:cxn modelId="7" srcId="0" destId="1" srcOrd="0" destOrd="0"/>
        <dgm:cxn modelId="8" srcId="1" destId="2" srcOrd="0" destOrd="0"/>
        <dgm:cxn modelId="9" srcId="1" destId="3" srcOrd="1" destOrd="0"/>
        <dgm:cxn modelId="23" srcId="2" destId="21" srcOrd="0" destOrd="0"/>
        <dgm:cxn modelId="24" srcId="2" destId="22" srcOrd="1" destOrd="0"/>
        <dgm:cxn modelId="33" srcId="3" destId="31" srcOrd="0" destOrd="0"/>
        <dgm:cxn modelId="10" srcId="0" destId="4" srcOrd="1" destOrd="0"/>
        <dgm:cxn modelId="11" srcId="0" destId="5" srcOrd="2" destOrd="0"/>
        <dgm:cxn modelId="12" srcId="0" destId="6" srcOrd="3" destOrd="0"/>
      </dgm:cxnLst>
      <dgm:bg/>
      <dgm:whole/>
    </dgm:dataModel>
  </dgm:sampData>
  <dgm:styleData>
    <dgm:dataModel>
      <dgm:ptLst>
        <dgm:pt modelId="0" type="doc"/>
        <dgm:pt modelId="1"/>
        <dgm:pt modelId="11"/>
        <dgm:pt modelId="12"/>
        <dgm:pt modelId="2"/>
        <dgm:pt modelId="3"/>
      </dgm:ptLst>
      <dgm:cxnLst>
        <dgm:cxn modelId="4" srcId="0" destId="1" srcOrd="0" destOrd="0"/>
        <dgm:cxn modelId="13" srcId="1" destId="11" srcOrd="0" destOrd="0"/>
        <dgm:cxn modelId="14" srcId="1" destId="12" srcOrd="1" destOrd="0"/>
        <dgm:cxn modelId="5" srcId="0" destId="2" srcOrd="1" destOrd="0"/>
        <dgm:cxn modelId="6" srcId="0" destId="3" srcOrd="2" destOrd="0"/>
      </dgm:cxnLst>
      <dgm:bg/>
      <dgm:whole/>
    </dgm:dataModel>
  </dgm:styleData>
  <dgm:clrData>
    <dgm:dataModel>
      <dgm:ptLst>
        <dgm:pt modelId="0" type="doc"/>
        <dgm:pt modelId="1"/>
        <dgm:pt modelId="2"/>
        <dgm:pt modelId="21"/>
        <dgm:pt modelId="211"/>
        <dgm:pt modelId="3"/>
        <dgm:pt modelId="31"/>
        <dgm:pt modelId="311"/>
        <dgm:pt modelId="4"/>
        <dgm:pt modelId="5"/>
        <dgm:pt modelId="6"/>
        <dgm:pt modelId="7"/>
      </dgm:ptLst>
      <dgm:cxnLst>
        <dgm:cxn modelId="8" srcId="0" destId="1" srcOrd="0" destOrd="0"/>
        <dgm:cxn modelId="9" srcId="1" destId="2" srcOrd="0" destOrd="0"/>
        <dgm:cxn modelId="10" srcId="1" destId="3" srcOrd="1" destOrd="0"/>
        <dgm:cxn modelId="23" srcId="2" destId="21" srcOrd="0" destOrd="0"/>
        <dgm:cxn modelId="24" srcId="21" destId="211" srcOrd="0" destOrd="0"/>
        <dgm:cxn modelId="33" srcId="3" destId="31" srcOrd="0" destOrd="0"/>
        <dgm:cxn modelId="34" srcId="31" destId="311" srcOrd="0" destOrd="0"/>
        <dgm:cxn modelId="11" srcId="0" destId="4" srcOrd="1" destOrd="0"/>
        <dgm:cxn modelId="12" srcId="0" destId="5" srcOrd="2" destOrd="0"/>
        <dgm:cxn modelId="13" srcId="0" destId="6" srcOrd="3" destOrd="0"/>
        <dgm:cxn modelId="14" srcId="0" destId="7" srcOrd="4" destOrd="0"/>
      </dgm:cxnLst>
      <dgm:bg/>
      <dgm:whole/>
    </dgm:dataModel>
  </dgm:clrData>
  <dgm:layoutNode name="mainComposite">
    <dgm:varLst>
      <dgm:chPref val="1"/>
      <dgm:dir/>
      <dgm:animOne val="branch"/>
      <dgm:animLvl val="lvl"/>
      <dgm:resizeHandles val="exact"/>
    </dgm:varLst>
    <dgm:alg type="composite">
      <dgm:param type="vertAlign" val="mid"/>
      <dgm:param type="horzAlign" val="ctr"/>
    </dgm:alg>
    <dgm:shape xmlns:r="http://schemas.openxmlformats.org/officeDocument/2006/relationships" r:blip="">
      <dgm:adjLst/>
    </dgm:shape>
    <dgm:presOf/>
    <dgm:choose name="Name0">
      <dgm:if name="Name1" axis="ch" ptType="node" func="cnt" op="gte" val="2">
        <dgm:choose name="Name2">
          <dgm:if name="Name3" func="var" arg="dir" op="equ" val="norm">
            <dgm:constrLst>
              <dgm:constr type="l" for="ch" forName="hierFlow" refType="w" fact="0.3"/>
              <dgm:constr type="t" for="ch" forName="hierFlow"/>
              <dgm:constr type="r" for="ch" forName="hierFlow" refType="w" fact="0.98"/>
              <dgm:constr type="b" for="ch" forName="hierFlow" refType="h" fact="0.98"/>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if>
          <dgm:else name="Name4">
            <dgm:constrLst>
              <dgm:constr type="l" for="ch" forName="hierFlow" refType="w" fact="0.02"/>
              <dgm:constr type="t" for="ch" forName="hierFlow"/>
              <dgm:constr type="r" for="ch" forName="hierFlow" refType="w" fact="0.7"/>
              <dgm:constr type="b" for="ch" forName="hierFlow" refType="h" fact="0.98"/>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else>
        </dgm:choose>
      </dgm:if>
      <dgm:else name="Name5">
        <dgm:constrLst>
          <dgm:constr type="l" for="ch" forName="hierFlow"/>
          <dgm:constr type="t" for="ch" forName="hierFlow"/>
          <dgm:constr type="r" for="ch" forName="hierFlow" refType="w"/>
          <dgm:constr type="b" for="ch" forName="hierFlow" refType="h"/>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else>
    </dgm:choose>
    <dgm:ruleLst/>
    <dgm:layoutNode name="hierFlow">
      <dgm:alg type="lin">
        <dgm:param type="linDir" val="fromT"/>
        <dgm:param type="nodeVertAlign" val="t"/>
        <dgm:param type="vertAlign" val="t"/>
        <dgm:param type="nodeHorzAlign" val="ctr"/>
        <dgm:param type="fallback" val="2D"/>
      </dgm:alg>
      <dgm:shape xmlns:r="http://schemas.openxmlformats.org/officeDocument/2006/relationships" r:blip="">
        <dgm:adjLst/>
      </dgm:shape>
      <dgm:presOf/>
      <dgm:constrLst/>
      <dgm:ruleLst/>
      <dgm:choose name="Name6">
        <dgm:if name="Name7" axis="ch" ptType="node" func="cnt" op="gte" val="2">
          <dgm:layoutNode name="firstBuf">
            <dgm:alg type="sp"/>
            <dgm:shape xmlns:r="http://schemas.openxmlformats.org/officeDocument/2006/relationships" r:blip="">
              <dgm:adjLst/>
            </dgm:shape>
            <dgm:presOf/>
            <dgm:constrLst/>
            <dgm:ruleLst/>
          </dgm:layoutNode>
        </dgm:if>
        <dgm:else name="Name8"/>
      </dgm:choose>
      <dgm:layoutNode name="hierChild1">
        <dgm:varLst>
          <dgm:chPref val="1"/>
          <dgm:animOne val="branch"/>
          <dgm:animLvl val="lvl"/>
        </dgm:varLst>
        <dgm:choose name="Name9">
          <dgm:if name="Name10" func="var" arg="dir" op="equ" val="norm">
            <dgm:alg type="hierChild">
              <dgm:param type="linDir" val="fromL"/>
              <dgm:param type="vertAlign" val="t"/>
            </dgm:alg>
          </dgm:if>
          <dgm:else name="Name11">
            <dgm:alg type="hierChild">
              <dgm:param type="linDir" val="fromR"/>
              <dgm:param type="vertAlign" val="t"/>
            </dgm:alg>
          </dgm:else>
        </dgm:choose>
        <dgm:shape xmlns:r="http://schemas.openxmlformats.org/officeDocument/2006/relationships" r:blip="">
          <dgm:adjLst/>
        </dgm:shape>
        <dgm:presOf/>
        <dgm:constrLst>
          <dgm:constr type="primFontSz" for="des" ptType="node" op="equ"/>
        </dgm:constrLst>
        <dgm:ruleLst/>
        <dgm:forEach name="Name12" axis="ch" cnt="3">
          <dgm:forEach name="Name13" axis="self" ptType="node">
            <dgm:layoutNode name="Name14">
              <dgm:alg type="hierRoot"/>
              <dgm:shape xmlns:r="http://schemas.openxmlformats.org/officeDocument/2006/relationships" r:blip="">
                <dgm:adjLst/>
              </dgm:shape>
              <dgm:presOf/>
              <dgm:constrLst/>
              <dgm:ruleLst/>
              <dgm:layoutNode name="level1Shape" styleLbl="node0">
                <dgm:varLst>
                  <dgm:chPref val="3"/>
                </dgm:varLst>
                <dgm:alg type="tx"/>
                <dgm:shape xmlns:r="http://schemas.openxmlformats.org/officeDocument/2006/relationships" type="roundRect" r:blip="">
                  <dgm:adjLst>
                    <dgm:adj idx="1" val="0.1"/>
                  </dgm:adjLst>
                </dgm:shape>
                <dgm:presOf axis="self"/>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hierChild2">
                <dgm:choose name="Name15">
                  <dgm:if name="Name16" func="var" arg="dir" op="equ" val="norm">
                    <dgm:alg type="hierChild">
                      <dgm:param type="linDir" val="fromL"/>
                    </dgm:alg>
                  </dgm:if>
                  <dgm:else name="Name17">
                    <dgm:alg type="hierChild">
                      <dgm:param type="linDir" val="fromR"/>
                    </dgm:alg>
                  </dgm:else>
                </dgm:choose>
                <dgm:shape xmlns:r="http://schemas.openxmlformats.org/officeDocument/2006/relationships" r:blip="">
                  <dgm:adjLst/>
                </dgm:shape>
                <dgm:presOf/>
                <dgm:constrLst/>
                <dgm:ruleLst/>
                <dgm:forEach name="repeat" axis="ch">
                  <dgm:forEach name="Name18" axis="self" ptType="parTrans" cnt="1">
                    <dgm:layoutNode name="Name19">
                      <dgm:alg type="conn">
                        <dgm:param type="dim" val="1D"/>
                        <dgm:param type="endSty" val="noArr"/>
                        <dgm:param type="connRout" val="bend"/>
                        <dgm:param type="begPts" val="bCtr"/>
                        <dgm:param type="endPts" val="tCtr"/>
                      </dgm:alg>
                      <dgm:shape xmlns:r="http://schemas.openxmlformats.org/officeDocument/2006/relationships" type="conn" r:blip="">
                        <dgm:adjLst/>
                      </dgm:shape>
                      <dgm:presOf axis="self"/>
                      <dgm:constrLst>
                        <dgm:constr type="w" val="1"/>
                        <dgm:constr type="h" val="1"/>
                        <dgm:constr type="begPad"/>
                        <dgm:constr type="endPad"/>
                      </dgm:constrLst>
                      <dgm:ruleLst/>
                    </dgm:layoutNode>
                  </dgm:forEach>
                  <dgm:forEach name="Name20" axis="self" ptType="node">
                    <dgm:layoutNode name="Name21">
                      <dgm:alg type="hierRoot"/>
                      <dgm:shape xmlns:r="http://schemas.openxmlformats.org/officeDocument/2006/relationships" r:blip="">
                        <dgm:adjLst/>
                      </dgm:shape>
                      <dgm:presOf/>
                      <dgm:constrLst/>
                      <dgm:ruleLst/>
                      <dgm:layoutNode name="level2Shape">
                        <dgm:alg type="tx"/>
                        <dgm:shape xmlns:r="http://schemas.openxmlformats.org/officeDocument/2006/relationships" type="roundRect" r:blip="">
                          <dgm:adjLst>
                            <dgm:adj idx="1" val="0.1"/>
                          </dgm:adjLst>
                        </dgm:shape>
                        <dgm:presOf axis="self"/>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hierChild3">
                        <dgm:choose name="Name22">
                          <dgm:if name="Name23" func="var" arg="dir" op="equ" val="norm">
                            <dgm:alg type="hierChild">
                              <dgm:param type="linDir" val="fromL"/>
                            </dgm:alg>
                          </dgm:if>
                          <dgm:else name="Name24">
                            <dgm:alg type="hierChild">
                              <dgm:param type="linDir" val="fromR"/>
                            </dgm:alg>
                          </dgm:else>
                        </dgm:choose>
                        <dgm:shape xmlns:r="http://schemas.openxmlformats.org/officeDocument/2006/relationships" r:blip="">
                          <dgm:adjLst/>
                        </dgm:shape>
                        <dgm:presOf/>
                        <dgm:constrLst/>
                        <dgm:ruleLst/>
                        <dgm:forEach name="Name25" ref="repeat"/>
                      </dgm:layoutNode>
                    </dgm:layoutNode>
                  </dgm:forEach>
                </dgm:forEach>
              </dgm:layoutNode>
            </dgm:layoutNode>
          </dgm:forEach>
        </dgm:forEach>
      </dgm:layoutNode>
    </dgm:layoutNode>
    <dgm:layoutNode name="bgShapesFlow">
      <dgm:alg type="lin">
        <dgm:param type="linDir" val="fromT"/>
        <dgm:param type="nodeVertAlign" val="t"/>
        <dgm:param type="vertAlign" val="t"/>
        <dgm:param type="nodeHorzAlign" val="ctr"/>
      </dgm:alg>
      <dgm:shape xmlns:r="http://schemas.openxmlformats.org/officeDocument/2006/relationships" r:blip="">
        <dgm:adjLst/>
      </dgm:shape>
      <dgm:presOf/>
      <dgm:constrLst>
        <dgm:constr type="userB"/>
        <dgm:constr type="w" for="ch" forName="rectComp" refType="w"/>
        <dgm:constr type="h" for="ch" forName="rectComp" refType="h"/>
        <dgm:constr type="w" for="des" forName="bgRect" refType="w"/>
        <dgm:constr type="primFontSz" for="des" forName="bgRectTx" op="equ"/>
      </dgm:constrLst>
      <dgm:ruleLst/>
      <dgm:forEach name="Name26" axis="ch" ptType="node" st="2">
        <dgm:layoutNode name="rectComp">
          <dgm:alg type="composite">
            <dgm:param type="vertAlign" val="t"/>
            <dgm:param type="horzAlign" val="ctr"/>
          </dgm:alg>
          <dgm:shape xmlns:r="http://schemas.openxmlformats.org/officeDocument/2006/relationships" r:blip="">
            <dgm:adjLst/>
          </dgm:shape>
          <dgm:presOf/>
          <dgm:choose name="Name27">
            <dgm:if name="Name28" func="var" arg="dir" op="equ" val="norm">
              <dgm:constrLst>
                <dgm:constr type="userA"/>
                <dgm:constr type="l" for="ch" forName="bgRect"/>
                <dgm:constr type="t" for="ch" forName="bgRect"/>
                <dgm:constr type="h" for="ch" forName="bgRect" refType="userA" fact="1.2"/>
                <dgm:constr type="l" for="ch" forName="bgRectTx"/>
                <dgm:constr type="t" for="ch" forName="bgRectTx"/>
                <dgm:constr type="w" for="ch" forName="bgRectTx" refType="w" refFor="ch" refForName="bgRect" fact="0.3"/>
                <dgm:constr type="h" for="ch" forName="bgRectTx" refType="h" refFor="ch" refForName="bgRect" op="equ"/>
              </dgm:constrLst>
            </dgm:if>
            <dgm:else name="Name29">
              <dgm:constrLst>
                <dgm:constr type="userA"/>
                <dgm:constr type="l" for="ch" forName="bgRect"/>
                <dgm:constr type="t" for="ch" forName="bgRect"/>
                <dgm:constr type="h" for="ch" forName="bgRect" refType="userA" fact="1.2"/>
                <dgm:constr type="r" for="ch" forName="bgRectTx" refType="w"/>
                <dgm:constr type="t" for="ch" forName="bgRectTx"/>
                <dgm:constr type="w" for="ch" forName="bgRectTx" refType="w" refFor="ch" refForName="bgRect" fact="0.3"/>
                <dgm:constr type="h" for="ch" forName="bgRectTx" refType="h" refFor="ch" refForName="bgRect" op="equ"/>
              </dgm:constrLst>
            </dgm:else>
          </dgm:choose>
          <dgm:ruleLst/>
          <dgm:layoutNode name="bgRect" styleLbl="bgShp">
            <dgm:alg type="sp"/>
            <dgm:shape xmlns:r="http://schemas.openxmlformats.org/officeDocument/2006/relationships" type="roundRect" r:blip="" zOrderOff="-999">
              <dgm:adjLst>
                <dgm:adj idx="1" val="0.1"/>
              </dgm:adjLst>
            </dgm:shape>
            <dgm:presOf axis="desOrSelf" ptType="node"/>
            <dgm:constrLst/>
            <dgm:ruleLst/>
          </dgm:layoutNode>
          <dgm:layoutNode name="bgRectTx" styleLbl="bgShp">
            <dgm:varLst>
              <dgm:bulletEnabled val="1"/>
            </dgm:varLst>
            <dgm:alg type="tx"/>
            <dgm:presOf axis="desOrSelf" ptType="node"/>
            <dgm:shape xmlns:r="http://schemas.openxmlformats.org/officeDocument/2006/relationships" type="rect" r:blip="" zOrderOff="-999" hideGeom="1">
              <dgm:adjLst/>
            </dgm:shape>
            <dgm:constrLst>
              <dgm:constr type="primFontSz" val="65"/>
            </dgm:constrLst>
            <dgm:ruleLst>
              <dgm:rule type="primFontSz" val="5" fact="NaN" max="NaN"/>
            </dgm:ruleLst>
          </dgm:layoutNode>
        </dgm:layoutNode>
        <dgm:choose name="Name30">
          <dgm:if name="Name31" axis="self" ptType="node" func="revPos" op="gte" val="2">
            <dgm:layoutNode name="spComp">
              <dgm:alg type="composite">
                <dgm:param type="vertAlign" val="t"/>
                <dgm:param type="horzAlign" val="ctr"/>
              </dgm:alg>
              <dgm:shape xmlns:r="http://schemas.openxmlformats.org/officeDocument/2006/relationships" r:blip="">
                <dgm:adjLst/>
              </dgm:shape>
              <dgm:presOf/>
              <dgm:constrLst>
                <dgm:constr type="userA"/>
                <dgm:constr type="userB"/>
                <dgm:constr type="l" for="ch" forName="vSp"/>
                <dgm:constr type="t" for="ch" forName="vSp"/>
                <dgm:constr type="h" for="ch" forName="vSp" refType="userB"/>
                <dgm:constr type="hOff" for="ch" forName="vSp" refType="userA" fact="-0.2"/>
              </dgm:constrLst>
              <dgm:ruleLst/>
              <dgm:layoutNode name="vSp">
                <dgm:alg type="sp"/>
                <dgm:shape xmlns:r="http://schemas.openxmlformats.org/officeDocument/2006/relationships" r:blip="">
                  <dgm:adjLst/>
                </dgm:shape>
                <dgm:presOf/>
                <dgm:constrLst/>
                <dgm:ruleLst/>
              </dgm:layoutNode>
            </dgm:layoutNode>
          </dgm:if>
          <dgm:else name="Name32"/>
        </dgm:choose>
      </dgm:forEach>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29.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chart" Target="../charts/chart34.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36.xml.rels><?xml version="1.0" encoding="UTF-8" standalone="yes"?>
<Relationships xmlns="http://schemas.openxmlformats.org/package/2006/relationships"><Relationship Id="rId8" Type="http://schemas.openxmlformats.org/officeDocument/2006/relationships/chart" Target="../charts/chart44.xml"/><Relationship Id="rId3" Type="http://schemas.openxmlformats.org/officeDocument/2006/relationships/chart" Target="../charts/chart39.xml"/><Relationship Id="rId7" Type="http://schemas.openxmlformats.org/officeDocument/2006/relationships/chart" Target="../charts/chart43.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s>
</file>

<file path=xl/drawings/_rels/drawing4.xml.rels><?xml version="1.0" encoding="UTF-8" standalone="yes"?>
<Relationships xmlns="http://schemas.openxmlformats.org/package/2006/relationships"><Relationship Id="rId2" Type="http://schemas.microsoft.com/office/2014/relationships/chartEx" Target="../charts/chartEx2.xml"/><Relationship Id="rId1" Type="http://schemas.microsoft.com/office/2014/relationships/chartEx" Target="../charts/chartEx1.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4.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chart" Target="../charts/chart57.xml"/><Relationship Id="rId1" Type="http://schemas.openxmlformats.org/officeDocument/2006/relationships/chart" Target="../charts/chart56.xml"/><Relationship Id="rId4" Type="http://schemas.openxmlformats.org/officeDocument/2006/relationships/chart" Target="../charts/chart59.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0.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62.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chart" Target="../charts/chart66.xml"/><Relationship Id="rId1" Type="http://schemas.openxmlformats.org/officeDocument/2006/relationships/chart" Target="../charts/chart65.xml"/><Relationship Id="rId5" Type="http://schemas.openxmlformats.org/officeDocument/2006/relationships/chart" Target="../charts/chart69.xml"/><Relationship Id="rId4" Type="http://schemas.openxmlformats.org/officeDocument/2006/relationships/chart" Target="../charts/chart68.xml"/></Relationships>
</file>

<file path=xl/drawings/_rels/drawing63.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chart" Target="../charts/chart71.xml"/><Relationship Id="rId1" Type="http://schemas.openxmlformats.org/officeDocument/2006/relationships/chart" Target="../charts/chart70.xml"/><Relationship Id="rId4" Type="http://schemas.openxmlformats.org/officeDocument/2006/relationships/chart" Target="../charts/chart73.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72.xml.rels><?xml version="1.0" encoding="UTF-8" standalone="yes"?>
<Relationships xmlns="http://schemas.openxmlformats.org/package/2006/relationships"><Relationship Id="rId3" Type="http://schemas.openxmlformats.org/officeDocument/2006/relationships/chart" Target="../charts/chart82.xml"/><Relationship Id="rId7" Type="http://schemas.openxmlformats.org/officeDocument/2006/relationships/image" Target="../media/image4.png"/><Relationship Id="rId2" Type="http://schemas.openxmlformats.org/officeDocument/2006/relationships/chart" Target="../charts/chart81.xml"/><Relationship Id="rId1" Type="http://schemas.openxmlformats.org/officeDocument/2006/relationships/chart" Target="../charts/chart80.xml"/><Relationship Id="rId6" Type="http://schemas.openxmlformats.org/officeDocument/2006/relationships/chart" Target="../charts/chart85.xml"/><Relationship Id="rId5" Type="http://schemas.openxmlformats.org/officeDocument/2006/relationships/chart" Target="../charts/chart84.xml"/><Relationship Id="rId4" Type="http://schemas.openxmlformats.org/officeDocument/2006/relationships/chart" Target="../charts/chart83.xml"/></Relationships>
</file>

<file path=xl/drawings/_rels/drawing73.xml.rels><?xml version="1.0" encoding="UTF-8" standalone="yes"?>
<Relationships xmlns="http://schemas.openxmlformats.org/package/2006/relationships"><Relationship Id="rId3" Type="http://schemas.openxmlformats.org/officeDocument/2006/relationships/chart" Target="../charts/chart88.xml"/><Relationship Id="rId2" Type="http://schemas.openxmlformats.org/officeDocument/2006/relationships/chart" Target="../charts/chart87.xml"/><Relationship Id="rId1" Type="http://schemas.openxmlformats.org/officeDocument/2006/relationships/chart" Target="../charts/chart86.xml"/><Relationship Id="rId4" Type="http://schemas.openxmlformats.org/officeDocument/2006/relationships/chart" Target="../charts/chart89.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78.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chart" Target="../charts/chart92.xml"/><Relationship Id="rId1" Type="http://schemas.openxmlformats.org/officeDocument/2006/relationships/chart" Target="../charts/chart91.xml"/></Relationships>
</file>

<file path=xl/drawings/_rels/drawing79.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chart" Target="../charts/chart95.xml"/><Relationship Id="rId1" Type="http://schemas.openxmlformats.org/officeDocument/2006/relationships/chart" Target="../charts/chart94.xml"/><Relationship Id="rId4" Type="http://schemas.openxmlformats.org/officeDocument/2006/relationships/chart" Target="../charts/chart9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84.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chart" Target="../charts/chart100.xml"/><Relationship Id="rId1" Type="http://schemas.openxmlformats.org/officeDocument/2006/relationships/chart" Target="../charts/chart99.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86.xml.rels><?xml version="1.0" encoding="UTF-8" standalone="yes"?>
<Relationships xmlns="http://schemas.openxmlformats.org/package/2006/relationships"><Relationship Id="rId3" Type="http://schemas.openxmlformats.org/officeDocument/2006/relationships/chart" Target="../charts/chart105.xml"/><Relationship Id="rId2" Type="http://schemas.openxmlformats.org/officeDocument/2006/relationships/chart" Target="../charts/chart104.xml"/><Relationship Id="rId1" Type="http://schemas.openxmlformats.org/officeDocument/2006/relationships/chart" Target="../charts/chart103.xml"/><Relationship Id="rId5" Type="http://schemas.openxmlformats.org/officeDocument/2006/relationships/chart" Target="../charts/chart107.xml"/><Relationship Id="rId4" Type="http://schemas.openxmlformats.org/officeDocument/2006/relationships/chart" Target="../charts/chart106.xml"/></Relationships>
</file>

<file path=xl/drawings/_rels/drawing87.xml.rels><?xml version="1.0" encoding="UTF-8" standalone="yes"?>
<Relationships xmlns="http://schemas.openxmlformats.org/package/2006/relationships"><Relationship Id="rId2" Type="http://schemas.openxmlformats.org/officeDocument/2006/relationships/chart" Target="../charts/chart109.xml"/><Relationship Id="rId1" Type="http://schemas.openxmlformats.org/officeDocument/2006/relationships/chart" Target="../charts/chart108.xml"/></Relationships>
</file>

<file path=xl/drawings/_rels/drawing88.xml.rels><?xml version="1.0" encoding="UTF-8" standalone="yes"?>
<Relationships xmlns="http://schemas.openxmlformats.org/package/2006/relationships"><Relationship Id="rId3" Type="http://schemas.openxmlformats.org/officeDocument/2006/relationships/chart" Target="../charts/chart112.xml"/><Relationship Id="rId2" Type="http://schemas.openxmlformats.org/officeDocument/2006/relationships/chart" Target="../charts/chart111.xml"/><Relationship Id="rId1" Type="http://schemas.openxmlformats.org/officeDocument/2006/relationships/chart" Target="../charts/chart110.xml"/><Relationship Id="rId4" Type="http://schemas.openxmlformats.org/officeDocument/2006/relationships/chart" Target="../charts/chart11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94.xml.rels><?xml version="1.0" encoding="UTF-8" standalone="yes"?>
<Relationships xmlns="http://schemas.openxmlformats.org/package/2006/relationships"><Relationship Id="rId2" Type="http://schemas.openxmlformats.org/officeDocument/2006/relationships/chart" Target="../charts/chart116.xml"/><Relationship Id="rId1" Type="http://schemas.openxmlformats.org/officeDocument/2006/relationships/chart" Target="../charts/chart115.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96.xml.rels><?xml version="1.0" encoding="UTF-8" standalone="yes"?>
<Relationships xmlns="http://schemas.openxmlformats.org/package/2006/relationships"><Relationship Id="rId2" Type="http://schemas.openxmlformats.org/officeDocument/2006/relationships/chart" Target="../charts/chart119.xml"/><Relationship Id="rId1" Type="http://schemas.openxmlformats.org/officeDocument/2006/relationships/chart" Target="../charts/chart118.xml"/></Relationships>
</file>

<file path=xl/drawings/_rels/drawing97.xml.rels><?xml version="1.0" encoding="UTF-8" standalone="yes"?>
<Relationships xmlns="http://schemas.openxmlformats.org/package/2006/relationships"><Relationship Id="rId3" Type="http://schemas.openxmlformats.org/officeDocument/2006/relationships/chart" Target="../charts/chart122.xml"/><Relationship Id="rId2" Type="http://schemas.openxmlformats.org/officeDocument/2006/relationships/chart" Target="../charts/chart121.xml"/><Relationship Id="rId1" Type="http://schemas.openxmlformats.org/officeDocument/2006/relationships/chart" Target="../charts/chart120.xml"/><Relationship Id="rId4" Type="http://schemas.openxmlformats.org/officeDocument/2006/relationships/chart" Target="../charts/chart123.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125.xml"/></Relationships>
</file>

<file path=xl/drawings/drawing1.xml><?xml version="1.0" encoding="utf-8"?>
<xdr:wsDr xmlns:xdr="http://schemas.openxmlformats.org/drawingml/2006/spreadsheetDrawing" xmlns:a="http://schemas.openxmlformats.org/drawingml/2006/main">
  <xdr:twoCellAnchor>
    <xdr:from>
      <xdr:col>1</xdr:col>
      <xdr:colOff>838200</xdr:colOff>
      <xdr:row>4</xdr:row>
      <xdr:rowOff>152400</xdr:rowOff>
    </xdr:from>
    <xdr:to>
      <xdr:col>1</xdr:col>
      <xdr:colOff>6058200</xdr:colOff>
      <xdr:row>18</xdr:row>
      <xdr:rowOff>156360</xdr:rowOff>
    </xdr:to>
    <xdr:graphicFrame macro="">
      <xdr:nvGraphicFramePr>
        <xdr:cNvPr id="2" name="Gráfico 1">
          <a:extLst>
            <a:ext uri="{FF2B5EF4-FFF2-40B4-BE49-F238E27FC236}">
              <a16:creationId xmlns:a16="http://schemas.microsoft.com/office/drawing/2014/main" id="{9226BF1F-0F68-44D4-9A01-3B4431E107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4</xdr:row>
      <xdr:rowOff>0</xdr:rowOff>
    </xdr:from>
    <xdr:to>
      <xdr:col>1</xdr:col>
      <xdr:colOff>5220000</xdr:colOff>
      <xdr:row>18</xdr:row>
      <xdr:rowOff>3960</xdr:rowOff>
    </xdr:to>
    <xdr:graphicFrame macro="">
      <xdr:nvGraphicFramePr>
        <xdr:cNvPr id="2" name="Gráfico 1">
          <a:extLst>
            <a:ext uri="{FF2B5EF4-FFF2-40B4-BE49-F238E27FC236}">
              <a16:creationId xmlns:a16="http://schemas.microsoft.com/office/drawing/2014/main" id="{581007F4-6FCC-4E9B-B25F-19F5D7B420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761999</xdr:colOff>
      <xdr:row>4</xdr:row>
      <xdr:rowOff>3806</xdr:rowOff>
    </xdr:from>
    <xdr:to>
      <xdr:col>1</xdr:col>
      <xdr:colOff>5197139</xdr:colOff>
      <xdr:row>18</xdr:row>
      <xdr:rowOff>158261</xdr:rowOff>
    </xdr:to>
    <xdr:graphicFrame macro="">
      <xdr:nvGraphicFramePr>
        <xdr:cNvPr id="3" name="Gráfico 2">
          <a:extLst>
            <a:ext uri="{FF2B5EF4-FFF2-40B4-BE49-F238E27FC236}">
              <a16:creationId xmlns:a16="http://schemas.microsoft.com/office/drawing/2014/main" id="{C4DF274C-579C-4535-AE99-4897DDE84E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4</xdr:row>
      <xdr:rowOff>0</xdr:rowOff>
    </xdr:from>
    <xdr:to>
      <xdr:col>1</xdr:col>
      <xdr:colOff>5220000</xdr:colOff>
      <xdr:row>18</xdr:row>
      <xdr:rowOff>3960</xdr:rowOff>
    </xdr:to>
    <xdr:graphicFrame macro="">
      <xdr:nvGraphicFramePr>
        <xdr:cNvPr id="2" name="Gráfico 1">
          <a:extLst>
            <a:ext uri="{FF2B5EF4-FFF2-40B4-BE49-F238E27FC236}">
              <a16:creationId xmlns:a16="http://schemas.microsoft.com/office/drawing/2014/main" id="{D289CE51-F1AF-4857-ADD8-5F4BE6604D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697230</xdr:colOff>
      <xdr:row>4</xdr:row>
      <xdr:rowOff>110490</xdr:rowOff>
    </xdr:from>
    <xdr:to>
      <xdr:col>1</xdr:col>
      <xdr:colOff>5155230</xdr:colOff>
      <xdr:row>17</xdr:row>
      <xdr:rowOff>129690</xdr:rowOff>
    </xdr:to>
    <xdr:graphicFrame macro="">
      <xdr:nvGraphicFramePr>
        <xdr:cNvPr id="3" name="Gráfico 2">
          <a:extLst>
            <a:ext uri="{FF2B5EF4-FFF2-40B4-BE49-F238E27FC236}">
              <a16:creationId xmlns:a16="http://schemas.microsoft.com/office/drawing/2014/main" id="{E2716722-4852-4A74-9D0C-94F73BDBA764}"/>
            </a:ext>
            <a:ext uri="{147F2762-F138-4A5C-976F-8EAC2B608ADB}">
              <a16:predDERef xmlns:a16="http://schemas.microsoft.com/office/drawing/2014/main" pred="{306352D3-BC1B-4273-AB43-0D58C3E4FE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712470</xdr:colOff>
      <xdr:row>4</xdr:row>
      <xdr:rowOff>133350</xdr:rowOff>
    </xdr:from>
    <xdr:to>
      <xdr:col>1</xdr:col>
      <xdr:colOff>5932470</xdr:colOff>
      <xdr:row>20</xdr:row>
      <xdr:rowOff>150</xdr:rowOff>
    </xdr:to>
    <xdr:graphicFrame macro="">
      <xdr:nvGraphicFramePr>
        <xdr:cNvPr id="2" name="Gráfico 1">
          <a:extLst>
            <a:ext uri="{FF2B5EF4-FFF2-40B4-BE49-F238E27FC236}">
              <a16:creationId xmlns:a16="http://schemas.microsoft.com/office/drawing/2014/main" id="{A5360146-58EF-4219-87BF-D8C256A8A9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4</xdr:row>
      <xdr:rowOff>0</xdr:rowOff>
    </xdr:from>
    <xdr:to>
      <xdr:col>1</xdr:col>
      <xdr:colOff>5220000</xdr:colOff>
      <xdr:row>18</xdr:row>
      <xdr:rowOff>57300</xdr:rowOff>
    </xdr:to>
    <xdr:graphicFrame macro="">
      <xdr:nvGraphicFramePr>
        <xdr:cNvPr id="2" name="Gráfico 1">
          <a:extLst>
            <a:ext uri="{FF2B5EF4-FFF2-40B4-BE49-F238E27FC236}">
              <a16:creationId xmlns:a16="http://schemas.microsoft.com/office/drawing/2014/main" id="{348D2207-1783-4234-B0E5-B9A689794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3175</xdr:colOff>
      <xdr:row>7</xdr:row>
      <xdr:rowOff>73024</xdr:rowOff>
    </xdr:from>
    <xdr:to>
      <xdr:col>1</xdr:col>
      <xdr:colOff>5223175</xdr:colOff>
      <xdr:row>22</xdr:row>
      <xdr:rowOff>57934</xdr:rowOff>
    </xdr:to>
    <xdr:graphicFrame macro="">
      <xdr:nvGraphicFramePr>
        <xdr:cNvPr id="2" name="Gráfico 1">
          <a:extLst>
            <a:ext uri="{FF2B5EF4-FFF2-40B4-BE49-F238E27FC236}">
              <a16:creationId xmlns:a16="http://schemas.microsoft.com/office/drawing/2014/main" id="{0388660A-5D31-E4D4-BC0B-0C4CFAF423B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102870</xdr:colOff>
      <xdr:row>27</xdr:row>
      <xdr:rowOff>114299</xdr:rowOff>
    </xdr:from>
    <xdr:to>
      <xdr:col>1</xdr:col>
      <xdr:colOff>5322870</xdr:colOff>
      <xdr:row>41</xdr:row>
      <xdr:rowOff>57150</xdr:rowOff>
    </xdr:to>
    <xdr:graphicFrame macro="">
      <xdr:nvGraphicFramePr>
        <xdr:cNvPr id="4" name="Gráfico 3">
          <a:extLst>
            <a:ext uri="{FF2B5EF4-FFF2-40B4-BE49-F238E27FC236}">
              <a16:creationId xmlns:a16="http://schemas.microsoft.com/office/drawing/2014/main" id="{9613F61E-2132-A679-FBF0-D636A5FEB6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718185</xdr:colOff>
      <xdr:row>3</xdr:row>
      <xdr:rowOff>152399</xdr:rowOff>
    </xdr:from>
    <xdr:to>
      <xdr:col>1</xdr:col>
      <xdr:colOff>5176185</xdr:colOff>
      <xdr:row>17</xdr:row>
      <xdr:rowOff>156359</xdr:rowOff>
    </xdr:to>
    <xdr:graphicFrame macro="">
      <xdr:nvGraphicFramePr>
        <xdr:cNvPr id="2" name="Gráfico 1">
          <a:extLst>
            <a:ext uri="{FF2B5EF4-FFF2-40B4-BE49-F238E27FC236}">
              <a16:creationId xmlns:a16="http://schemas.microsoft.com/office/drawing/2014/main" id="{B727CE9B-9AC5-497D-9A1D-FCDEF55880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723900</xdr:colOff>
      <xdr:row>3</xdr:row>
      <xdr:rowOff>95250</xdr:rowOff>
    </xdr:from>
    <xdr:to>
      <xdr:col>1</xdr:col>
      <xdr:colOff>5943900</xdr:colOff>
      <xdr:row>17</xdr:row>
      <xdr:rowOff>190650</xdr:rowOff>
    </xdr:to>
    <xdr:graphicFrame macro="">
      <xdr:nvGraphicFramePr>
        <xdr:cNvPr id="18" name="Gráfico 2">
          <a:extLst>
            <a:ext uri="{FF2B5EF4-FFF2-40B4-BE49-F238E27FC236}">
              <a16:creationId xmlns:a16="http://schemas.microsoft.com/office/drawing/2014/main" id="{661A30A5-C7B5-4945-B969-CF19C1DA7299}"/>
            </a:ext>
            <a:ext uri="{147F2762-F138-4A5C-976F-8EAC2B608ADB}">
              <a16:predDERef xmlns:a16="http://schemas.microsoft.com/office/drawing/2014/main" pred="{A9EE3E8C-D87B-D836-6D17-E6690C6C7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485775</xdr:colOff>
      <xdr:row>4</xdr:row>
      <xdr:rowOff>104775</xdr:rowOff>
    </xdr:from>
    <xdr:to>
      <xdr:col>1</xdr:col>
      <xdr:colOff>5705775</xdr:colOff>
      <xdr:row>19</xdr:row>
      <xdr:rowOff>19200</xdr:rowOff>
    </xdr:to>
    <xdr:graphicFrame macro="">
      <xdr:nvGraphicFramePr>
        <xdr:cNvPr id="2" name="Gráfico 1">
          <a:extLst>
            <a:ext uri="{FF2B5EF4-FFF2-40B4-BE49-F238E27FC236}">
              <a16:creationId xmlns:a16="http://schemas.microsoft.com/office/drawing/2014/main" id="{CF405409-E768-45A3-A2A9-1BE39C951F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636270</xdr:colOff>
      <xdr:row>4</xdr:row>
      <xdr:rowOff>133349</xdr:rowOff>
    </xdr:from>
    <xdr:to>
      <xdr:col>1</xdr:col>
      <xdr:colOff>5856270</xdr:colOff>
      <xdr:row>16</xdr:row>
      <xdr:rowOff>167789</xdr:rowOff>
    </xdr:to>
    <xdr:graphicFrame macro="">
      <xdr:nvGraphicFramePr>
        <xdr:cNvPr id="3" name="Gráfico 2">
          <a:extLst>
            <a:ext uri="{FF2B5EF4-FFF2-40B4-BE49-F238E27FC236}">
              <a16:creationId xmlns:a16="http://schemas.microsoft.com/office/drawing/2014/main" id="{0F9671B3-05C8-4C44-97C2-3AAB953459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619125</xdr:colOff>
      <xdr:row>4</xdr:row>
      <xdr:rowOff>76199</xdr:rowOff>
    </xdr:from>
    <xdr:to>
      <xdr:col>1</xdr:col>
      <xdr:colOff>5839125</xdr:colOff>
      <xdr:row>18</xdr:row>
      <xdr:rowOff>133499</xdr:rowOff>
    </xdr:to>
    <xdr:graphicFrame macro="">
      <xdr:nvGraphicFramePr>
        <xdr:cNvPr id="2" name="Gráfico 1">
          <a:extLst>
            <a:ext uri="{FF2B5EF4-FFF2-40B4-BE49-F238E27FC236}">
              <a16:creationId xmlns:a16="http://schemas.microsoft.com/office/drawing/2014/main" id="{891C6C7B-893F-4F95-8A01-B6624BC5E6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4</xdr:row>
      <xdr:rowOff>0</xdr:rowOff>
    </xdr:from>
    <xdr:to>
      <xdr:col>1</xdr:col>
      <xdr:colOff>5495238</xdr:colOff>
      <xdr:row>18</xdr:row>
      <xdr:rowOff>75840</xdr:rowOff>
    </xdr:to>
    <xdr:grpSp>
      <xdr:nvGrpSpPr>
        <xdr:cNvPr id="6" name="Grupo 5">
          <a:extLst>
            <a:ext uri="{FF2B5EF4-FFF2-40B4-BE49-F238E27FC236}">
              <a16:creationId xmlns:a16="http://schemas.microsoft.com/office/drawing/2014/main" id="{9B351AEC-5F12-773E-2CC6-4483904D0B15}"/>
            </a:ext>
          </a:extLst>
        </xdr:cNvPr>
        <xdr:cNvGrpSpPr/>
      </xdr:nvGrpSpPr>
      <xdr:grpSpPr>
        <a:xfrm>
          <a:off x="1695450" y="1152525"/>
          <a:ext cx="5495238" cy="2876190"/>
          <a:chOff x="1695450" y="1152525"/>
          <a:chExt cx="5495238" cy="2876190"/>
        </a:xfrm>
      </xdr:grpSpPr>
      <xdr:pic>
        <xdr:nvPicPr>
          <xdr:cNvPr id="4" name="Imagen 3">
            <a:extLst>
              <a:ext uri="{FF2B5EF4-FFF2-40B4-BE49-F238E27FC236}">
                <a16:creationId xmlns:a16="http://schemas.microsoft.com/office/drawing/2014/main" id="{57325B5D-DA89-4AB7-BCE7-B0A7686AA093}"/>
              </a:ext>
            </a:extLst>
          </xdr:cNvPr>
          <xdr:cNvPicPr>
            <a:picLocks noChangeAspect="1"/>
          </xdr:cNvPicPr>
        </xdr:nvPicPr>
        <xdr:blipFill>
          <a:blip xmlns:r="http://schemas.openxmlformats.org/officeDocument/2006/relationships" r:embed="rId1"/>
          <a:stretch>
            <a:fillRect/>
          </a:stretch>
        </xdr:blipFill>
        <xdr:spPr>
          <a:xfrm>
            <a:off x="1695450" y="1152525"/>
            <a:ext cx="5495238" cy="2876190"/>
          </a:xfrm>
          <a:prstGeom prst="rect">
            <a:avLst/>
          </a:prstGeom>
        </xdr:spPr>
      </xdr:pic>
      <xdr:sp macro="" textlink="">
        <xdr:nvSpPr>
          <xdr:cNvPr id="5" name="Rectángulo 4">
            <a:extLst>
              <a:ext uri="{FF2B5EF4-FFF2-40B4-BE49-F238E27FC236}">
                <a16:creationId xmlns:a16="http://schemas.microsoft.com/office/drawing/2014/main" id="{0C29EEE5-A6B1-86EB-7207-3FBC2CFECFC0}"/>
              </a:ext>
            </a:extLst>
          </xdr:cNvPr>
          <xdr:cNvSpPr/>
        </xdr:nvSpPr>
        <xdr:spPr>
          <a:xfrm>
            <a:off x="4705350" y="1495425"/>
            <a:ext cx="324000" cy="1419225"/>
          </a:xfrm>
          <a:prstGeom prst="rect">
            <a:avLst/>
          </a:prstGeom>
          <a:noFill/>
          <a:ln w="15875">
            <a:solidFill>
              <a:srgbClr val="83082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908684</xdr:colOff>
      <xdr:row>3</xdr:row>
      <xdr:rowOff>108584</xdr:rowOff>
    </xdr:from>
    <xdr:to>
      <xdr:col>3</xdr:col>
      <xdr:colOff>108260</xdr:colOff>
      <xdr:row>26</xdr:row>
      <xdr:rowOff>108584</xdr:rowOff>
    </xdr:to>
    <xdr:pic>
      <xdr:nvPicPr>
        <xdr:cNvPr id="58" name="Imagen 57">
          <a:extLst>
            <a:ext uri="{FF2B5EF4-FFF2-40B4-BE49-F238E27FC236}">
              <a16:creationId xmlns:a16="http://schemas.microsoft.com/office/drawing/2014/main" id="{1A3C29FD-F8EA-3366-0CC8-B88D544E911D}"/>
            </a:ext>
          </a:extLst>
        </xdr:cNvPr>
        <xdr:cNvPicPr>
          <a:picLocks noChangeAspect="1"/>
        </xdr:cNvPicPr>
      </xdr:nvPicPr>
      <xdr:blipFill>
        <a:blip xmlns:r="http://schemas.openxmlformats.org/officeDocument/2006/relationships" r:embed="rId1"/>
        <a:stretch>
          <a:fillRect/>
        </a:stretch>
      </xdr:blipFill>
      <xdr:spPr>
        <a:xfrm>
          <a:off x="908684" y="718184"/>
          <a:ext cx="8257851" cy="46005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4</xdr:col>
      <xdr:colOff>373775</xdr:colOff>
      <xdr:row>28</xdr:row>
      <xdr:rowOff>155878</xdr:rowOff>
    </xdr:to>
    <xdr:pic>
      <xdr:nvPicPr>
        <xdr:cNvPr id="36" name="Imagen 35">
          <a:extLst>
            <a:ext uri="{FF2B5EF4-FFF2-40B4-BE49-F238E27FC236}">
              <a16:creationId xmlns:a16="http://schemas.microsoft.com/office/drawing/2014/main" id="{DABDCC91-8A98-049C-71BB-EA30724F86B6}"/>
            </a:ext>
          </a:extLst>
        </xdr:cNvPr>
        <xdr:cNvPicPr>
          <a:picLocks noChangeAspect="1"/>
        </xdr:cNvPicPr>
      </xdr:nvPicPr>
      <xdr:blipFill>
        <a:blip xmlns:r="http://schemas.openxmlformats.org/officeDocument/2006/relationships" r:embed="rId1"/>
        <a:stretch>
          <a:fillRect/>
        </a:stretch>
      </xdr:blipFill>
      <xdr:spPr>
        <a:xfrm>
          <a:off x="838200" y="5610225"/>
          <a:ext cx="8955800" cy="495647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104775</xdr:colOff>
      <xdr:row>3</xdr:row>
      <xdr:rowOff>110490</xdr:rowOff>
    </xdr:from>
    <xdr:to>
      <xdr:col>2</xdr:col>
      <xdr:colOff>431850</xdr:colOff>
      <xdr:row>18</xdr:row>
      <xdr:rowOff>101115</xdr:rowOff>
    </xdr:to>
    <xdr:graphicFrame macro="">
      <xdr:nvGraphicFramePr>
        <xdr:cNvPr id="2" name="Gráfico 1">
          <a:extLst>
            <a:ext uri="{FF2B5EF4-FFF2-40B4-BE49-F238E27FC236}">
              <a16:creationId xmlns:a16="http://schemas.microsoft.com/office/drawing/2014/main" id="{5FF2BD56-4758-6D4A-8250-C80C52F097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640079</xdr:colOff>
      <xdr:row>4</xdr:row>
      <xdr:rowOff>0</xdr:rowOff>
    </xdr:from>
    <xdr:to>
      <xdr:col>3</xdr:col>
      <xdr:colOff>1843454</xdr:colOff>
      <xdr:row>19</xdr:row>
      <xdr:rowOff>150</xdr:rowOff>
    </xdr:to>
    <xdr:graphicFrame macro="">
      <xdr:nvGraphicFramePr>
        <xdr:cNvPr id="3" name="Gráfico 2">
          <a:extLst>
            <a:ext uri="{FF2B5EF4-FFF2-40B4-BE49-F238E27FC236}">
              <a16:creationId xmlns:a16="http://schemas.microsoft.com/office/drawing/2014/main" id="{6E26F9FB-0C21-F04E-9A0C-4034860B4087}"/>
            </a:ext>
            <a:ext uri="{147F2762-F138-4A5C-976F-8EAC2B608ADB}">
              <a16:predDERef xmlns:a16="http://schemas.microsoft.com/office/drawing/2014/main" pred="{C0582F14-4B89-43F0-AAEC-7A437601A8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220980</xdr:colOff>
      <xdr:row>20</xdr:row>
      <xdr:rowOff>123826</xdr:rowOff>
    </xdr:from>
    <xdr:to>
      <xdr:col>2</xdr:col>
      <xdr:colOff>548055</xdr:colOff>
      <xdr:row>35</xdr:row>
      <xdr:rowOff>95401</xdr:rowOff>
    </xdr:to>
    <xdr:graphicFrame macro="">
      <xdr:nvGraphicFramePr>
        <xdr:cNvPr id="4" name="Gráfico 3">
          <a:extLst>
            <a:ext uri="{FF2B5EF4-FFF2-40B4-BE49-F238E27FC236}">
              <a16:creationId xmlns:a16="http://schemas.microsoft.com/office/drawing/2014/main" id="{9F5DAFE6-C958-C84F-8B95-E1631CA3405C}"/>
            </a:ext>
            <a:ext uri="{147F2762-F138-4A5C-976F-8EAC2B608ADB}">
              <a16:predDERef xmlns:a16="http://schemas.microsoft.com/office/drawing/2014/main" pred="{C62EEB14-B26C-40B2-851A-B6E96D9FD9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xdr:col>
      <xdr:colOff>590550</xdr:colOff>
      <xdr:row>20</xdr:row>
      <xdr:rowOff>111125</xdr:rowOff>
    </xdr:from>
    <xdr:to>
      <xdr:col>3</xdr:col>
      <xdr:colOff>1793925</xdr:colOff>
      <xdr:row>35</xdr:row>
      <xdr:rowOff>82700</xdr:rowOff>
    </xdr:to>
    <xdr:graphicFrame macro="">
      <xdr:nvGraphicFramePr>
        <xdr:cNvPr id="6" name="Gráfico 5">
          <a:extLst>
            <a:ext uri="{FF2B5EF4-FFF2-40B4-BE49-F238E27FC236}">
              <a16:creationId xmlns:a16="http://schemas.microsoft.com/office/drawing/2014/main" id="{EC399775-69A7-2D43-8C58-BFEF94C776EB}"/>
            </a:ext>
            <a:ext uri="{147F2762-F138-4A5C-976F-8EAC2B608ADB}">
              <a16:predDERef xmlns:a16="http://schemas.microsoft.com/office/drawing/2014/main" pred="{CE182DBA-8D47-B37F-8FF6-B28C1D41C2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0.68852</cdr:x>
      <cdr:y>0.13476</cdr:y>
    </cdr:from>
    <cdr:to>
      <cdr:x>0.68989</cdr:x>
      <cdr:y>0.86687</cdr:y>
    </cdr:to>
    <cdr:cxnSp macro="">
      <cdr:nvCxnSpPr>
        <cdr:cNvPr id="2" name="Conector recto 1">
          <a:extLst xmlns:a="http://schemas.openxmlformats.org/drawingml/2006/main">
            <a:ext uri="{FF2B5EF4-FFF2-40B4-BE49-F238E27FC236}">
              <a16:creationId xmlns:a16="http://schemas.microsoft.com/office/drawing/2014/main" id="{9FAE9E70-652A-020C-7942-2DE3ABDEE17B}"/>
            </a:ext>
          </a:extLst>
        </cdr:cNvPr>
        <cdr:cNvCxnSpPr/>
      </cdr:nvCxnSpPr>
      <cdr:spPr>
        <a:xfrm xmlns:a="http://schemas.openxmlformats.org/drawingml/2006/main" flipH="1">
          <a:off x="2918378" y="359410"/>
          <a:ext cx="5797" cy="1952532"/>
        </a:xfrm>
        <a:prstGeom xmlns:a="http://schemas.openxmlformats.org/drawingml/2006/main" prst="line">
          <a:avLst/>
        </a:prstGeom>
        <a:ln xmlns:a="http://schemas.openxmlformats.org/drawingml/2006/main" w="1270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6.xml><?xml version="1.0" encoding="utf-8"?>
<c:userShapes xmlns:c="http://schemas.openxmlformats.org/drawingml/2006/chart">
  <cdr:relSizeAnchor xmlns:cdr="http://schemas.openxmlformats.org/drawingml/2006/chartDrawing">
    <cdr:from>
      <cdr:x>0.69162</cdr:x>
      <cdr:y>0.12804</cdr:y>
    </cdr:from>
    <cdr:to>
      <cdr:x>0.69298</cdr:x>
      <cdr:y>0.86688</cdr:y>
    </cdr:to>
    <cdr:cxnSp macro="">
      <cdr:nvCxnSpPr>
        <cdr:cNvPr id="2" name="Conector recto 1">
          <a:extLst xmlns:a="http://schemas.openxmlformats.org/drawingml/2006/main">
            <a:ext uri="{FF2B5EF4-FFF2-40B4-BE49-F238E27FC236}">
              <a16:creationId xmlns:a16="http://schemas.microsoft.com/office/drawing/2014/main" id="{1B706FD2-BC22-46A9-3B74-49E0631C5E75}"/>
            </a:ext>
          </a:extLst>
        </cdr:cNvPr>
        <cdr:cNvCxnSpPr/>
      </cdr:nvCxnSpPr>
      <cdr:spPr>
        <a:xfrm xmlns:a="http://schemas.openxmlformats.org/drawingml/2006/main" flipH="1">
          <a:off x="2859493" y="307975"/>
          <a:ext cx="5627" cy="1777201"/>
        </a:xfrm>
        <a:prstGeom xmlns:a="http://schemas.openxmlformats.org/drawingml/2006/main" prst="line">
          <a:avLst/>
        </a:prstGeom>
        <a:ln xmlns:a="http://schemas.openxmlformats.org/drawingml/2006/main" w="1270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7.xml><?xml version="1.0" encoding="utf-8"?>
<c:userShapes xmlns:c="http://schemas.openxmlformats.org/drawingml/2006/chart">
  <cdr:relSizeAnchor xmlns:cdr="http://schemas.openxmlformats.org/drawingml/2006/chartDrawing">
    <cdr:from>
      <cdr:x>0.68414</cdr:x>
      <cdr:y>0.15185</cdr:y>
    </cdr:from>
    <cdr:to>
      <cdr:x>0.68703</cdr:x>
      <cdr:y>0.90112</cdr:y>
    </cdr:to>
    <cdr:cxnSp macro="">
      <cdr:nvCxnSpPr>
        <cdr:cNvPr id="3" name="Conector recto 2">
          <a:extLst xmlns:a="http://schemas.openxmlformats.org/drawingml/2006/main">
            <a:ext uri="{FF2B5EF4-FFF2-40B4-BE49-F238E27FC236}">
              <a16:creationId xmlns:a16="http://schemas.microsoft.com/office/drawing/2014/main" id="{41CA572D-641B-ACBF-5829-E6371FD889F3}"/>
            </a:ext>
          </a:extLst>
        </cdr:cNvPr>
        <cdr:cNvCxnSpPr/>
      </cdr:nvCxnSpPr>
      <cdr:spPr>
        <a:xfrm xmlns:a="http://schemas.openxmlformats.org/drawingml/2006/main" flipH="1">
          <a:off x="2894165" y="390524"/>
          <a:ext cx="12230" cy="1926931"/>
        </a:xfrm>
        <a:prstGeom xmlns:a="http://schemas.openxmlformats.org/drawingml/2006/main" prst="line">
          <a:avLst/>
        </a:prstGeom>
        <a:ln xmlns:a="http://schemas.openxmlformats.org/drawingml/2006/main" w="1270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8.xml><?xml version="1.0" encoding="utf-8"?>
<c:userShapes xmlns:c="http://schemas.openxmlformats.org/drawingml/2006/chart">
  <cdr:relSizeAnchor xmlns:cdr="http://schemas.openxmlformats.org/drawingml/2006/chartDrawing">
    <cdr:from>
      <cdr:x>0.68414</cdr:x>
      <cdr:y>0.15185</cdr:y>
    </cdr:from>
    <cdr:to>
      <cdr:x>0.68703</cdr:x>
      <cdr:y>0.90112</cdr:y>
    </cdr:to>
    <cdr:cxnSp macro="">
      <cdr:nvCxnSpPr>
        <cdr:cNvPr id="3" name="Conector recto 2">
          <a:extLst xmlns:a="http://schemas.openxmlformats.org/drawingml/2006/main">
            <a:ext uri="{FF2B5EF4-FFF2-40B4-BE49-F238E27FC236}">
              <a16:creationId xmlns:a16="http://schemas.microsoft.com/office/drawing/2014/main" id="{41CA572D-641B-ACBF-5829-E6371FD889F3}"/>
            </a:ext>
          </a:extLst>
        </cdr:cNvPr>
        <cdr:cNvCxnSpPr/>
      </cdr:nvCxnSpPr>
      <cdr:spPr>
        <a:xfrm xmlns:a="http://schemas.openxmlformats.org/drawingml/2006/main" flipH="1">
          <a:off x="2894165" y="390524"/>
          <a:ext cx="12230" cy="1926931"/>
        </a:xfrm>
        <a:prstGeom xmlns:a="http://schemas.openxmlformats.org/drawingml/2006/main" prst="line">
          <a:avLst/>
        </a:prstGeom>
        <a:ln xmlns:a="http://schemas.openxmlformats.org/drawingml/2006/main" w="1270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9.xml><?xml version="1.0" encoding="utf-8"?>
<xdr:wsDr xmlns:xdr="http://schemas.openxmlformats.org/drawingml/2006/spreadsheetDrawing" xmlns:a="http://schemas.openxmlformats.org/drawingml/2006/main">
  <xdr:twoCellAnchor>
    <xdr:from>
      <xdr:col>1</xdr:col>
      <xdr:colOff>7620</xdr:colOff>
      <xdr:row>3</xdr:row>
      <xdr:rowOff>190500</xdr:rowOff>
    </xdr:from>
    <xdr:to>
      <xdr:col>7</xdr:col>
      <xdr:colOff>287020</xdr:colOff>
      <xdr:row>17</xdr:row>
      <xdr:rowOff>52070</xdr:rowOff>
    </xdr:to>
    <xdr:graphicFrame macro="">
      <xdr:nvGraphicFramePr>
        <xdr:cNvPr id="2" name="Diagrama 1">
          <a:extLst>
            <a:ext uri="{FF2B5EF4-FFF2-40B4-BE49-F238E27FC236}">
              <a16:creationId xmlns:a16="http://schemas.microsoft.com/office/drawing/2014/main" id="{A394242D-8307-FD8E-F2C7-42847966632D}"/>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842962</xdr:colOff>
      <xdr:row>3</xdr:row>
      <xdr:rowOff>119048</xdr:rowOff>
    </xdr:from>
    <xdr:to>
      <xdr:col>1</xdr:col>
      <xdr:colOff>5053312</xdr:colOff>
      <xdr:row>18</xdr:row>
      <xdr:rowOff>100148</xdr:rowOff>
    </xdr:to>
    <xdr:graphicFrame macro="">
      <xdr:nvGraphicFramePr>
        <xdr:cNvPr id="2" name="Gráfico 1">
          <a:extLst>
            <a:ext uri="{FF2B5EF4-FFF2-40B4-BE49-F238E27FC236}">
              <a16:creationId xmlns:a16="http://schemas.microsoft.com/office/drawing/2014/main" id="{2A498A0D-10D5-49B2-9499-1E08D75284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607351</xdr:colOff>
      <xdr:row>2</xdr:row>
      <xdr:rowOff>142080</xdr:rowOff>
    </xdr:from>
    <xdr:to>
      <xdr:col>1</xdr:col>
      <xdr:colOff>5827351</xdr:colOff>
      <xdr:row>17</xdr:row>
      <xdr:rowOff>13643</xdr:rowOff>
    </xdr:to>
    <xdr:graphicFrame macro="">
      <xdr:nvGraphicFramePr>
        <xdr:cNvPr id="2" name="Gráfico 1">
          <a:extLst>
            <a:ext uri="{FF2B5EF4-FFF2-40B4-BE49-F238E27FC236}">
              <a16:creationId xmlns:a16="http://schemas.microsoft.com/office/drawing/2014/main" id="{DE617C90-9DB9-E74D-ABFD-2FDAC21D9A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oneCellAnchor>
    <xdr:from>
      <xdr:col>0</xdr:col>
      <xdr:colOff>616988</xdr:colOff>
      <xdr:row>4</xdr:row>
      <xdr:rowOff>18038</xdr:rowOff>
    </xdr:from>
    <xdr:ext cx="4318634" cy="2610000"/>
    <xdr:graphicFrame macro="">
      <xdr:nvGraphicFramePr>
        <xdr:cNvPr id="2" name="Gráfico 1">
          <a:extLst>
            <a:ext uri="{FF2B5EF4-FFF2-40B4-BE49-F238E27FC236}">
              <a16:creationId xmlns:a16="http://schemas.microsoft.com/office/drawing/2014/main" id="{D2FDDD64-DCB0-7B49-B38D-54460876CC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2</xdr:col>
      <xdr:colOff>837073</xdr:colOff>
      <xdr:row>3</xdr:row>
      <xdr:rowOff>4744</xdr:rowOff>
    </xdr:from>
    <xdr:ext cx="4320000" cy="4032000"/>
    <xdr:graphicFrame macro="">
      <xdr:nvGraphicFramePr>
        <xdr:cNvPr id="3" name="Gráfico 2">
          <a:extLst>
            <a:ext uri="{FF2B5EF4-FFF2-40B4-BE49-F238E27FC236}">
              <a16:creationId xmlns:a16="http://schemas.microsoft.com/office/drawing/2014/main" id="{C1A6334C-E301-D64B-822F-F9FB88725CC5}"/>
            </a:ext>
            <a:ext uri="{147F2762-F138-4A5C-976F-8EAC2B608ADB}">
              <a16:predDERef xmlns:a16="http://schemas.microsoft.com/office/drawing/2014/main" pred="{1749D86A-7A52-48AE-90DA-E7A88927EB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32.xml><?xml version="1.0" encoding="utf-8"?>
<xdr:wsDr xmlns:xdr="http://schemas.openxmlformats.org/drawingml/2006/spreadsheetDrawing" xmlns:a="http://schemas.openxmlformats.org/drawingml/2006/main">
  <xdr:oneCellAnchor>
    <xdr:from>
      <xdr:col>2</xdr:col>
      <xdr:colOff>203320</xdr:colOff>
      <xdr:row>4</xdr:row>
      <xdr:rowOff>305508</xdr:rowOff>
    </xdr:from>
    <xdr:ext cx="5122293" cy="2686050"/>
    <xdr:graphicFrame macro="">
      <xdr:nvGraphicFramePr>
        <xdr:cNvPr id="2" name="Gráfico 1">
          <a:extLst>
            <a:ext uri="{FF2B5EF4-FFF2-40B4-BE49-F238E27FC236}">
              <a16:creationId xmlns:a16="http://schemas.microsoft.com/office/drawing/2014/main" id="{F055D631-5886-4349-B4AA-59EFB5024F31}"/>
            </a:ext>
            <a:ext uri="{147F2762-F138-4A5C-976F-8EAC2B608ADB}">
              <a16:predDERef xmlns:a16="http://schemas.microsoft.com/office/drawing/2014/main" pred="{0D22962C-7E34-4AB2-AE2F-1377DAC2A0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twoCellAnchor>
    <xdr:from>
      <xdr:col>0</xdr:col>
      <xdr:colOff>122207</xdr:colOff>
      <xdr:row>5</xdr:row>
      <xdr:rowOff>86264</xdr:rowOff>
    </xdr:from>
    <xdr:to>
      <xdr:col>2</xdr:col>
      <xdr:colOff>675735</xdr:colOff>
      <xdr:row>18</xdr:row>
      <xdr:rowOff>113133</xdr:rowOff>
    </xdr:to>
    <xdr:graphicFrame macro="">
      <xdr:nvGraphicFramePr>
        <xdr:cNvPr id="3" name="Gráfico 2">
          <a:extLst>
            <a:ext uri="{FF2B5EF4-FFF2-40B4-BE49-F238E27FC236}">
              <a16:creationId xmlns:a16="http://schemas.microsoft.com/office/drawing/2014/main" id="{CD7D3DCA-65F0-4C44-A3BB-B3BEEEE7B989}"/>
            </a:ext>
            <a:ext uri="{147F2762-F138-4A5C-976F-8EAC2B608ADB}">
              <a16:predDERef xmlns:a16="http://schemas.microsoft.com/office/drawing/2014/main" pred="{63608D01-FC38-4F2F-9C91-531AF07E2E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oneCellAnchor>
    <xdr:from>
      <xdr:col>0</xdr:col>
      <xdr:colOff>824787</xdr:colOff>
      <xdr:row>4</xdr:row>
      <xdr:rowOff>125957</xdr:rowOff>
    </xdr:from>
    <xdr:ext cx="5220000" cy="2610000"/>
    <xdr:graphicFrame macro="">
      <xdr:nvGraphicFramePr>
        <xdr:cNvPr id="2" name="Gráfico 1">
          <a:extLst>
            <a:ext uri="{FF2B5EF4-FFF2-40B4-BE49-F238E27FC236}">
              <a16:creationId xmlns:a16="http://schemas.microsoft.com/office/drawing/2014/main" id="{1F566C53-5F93-7F44-BFCD-49AFA2F0EF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34.xml><?xml version="1.0" encoding="utf-8"?>
<xdr:wsDr xmlns:xdr="http://schemas.openxmlformats.org/drawingml/2006/spreadsheetDrawing" xmlns:a="http://schemas.openxmlformats.org/drawingml/2006/main">
  <xdr:twoCellAnchor>
    <xdr:from>
      <xdr:col>0</xdr:col>
      <xdr:colOff>729615</xdr:colOff>
      <xdr:row>4</xdr:row>
      <xdr:rowOff>0</xdr:rowOff>
    </xdr:from>
    <xdr:to>
      <xdr:col>1</xdr:col>
      <xdr:colOff>1642222</xdr:colOff>
      <xdr:row>17</xdr:row>
      <xdr:rowOff>136129</xdr:rowOff>
    </xdr:to>
    <xdr:graphicFrame macro="">
      <xdr:nvGraphicFramePr>
        <xdr:cNvPr id="2" name="Gráfico 1">
          <a:extLst>
            <a:ext uri="{FF2B5EF4-FFF2-40B4-BE49-F238E27FC236}">
              <a16:creationId xmlns:a16="http://schemas.microsoft.com/office/drawing/2014/main" id="{BD6FA9A3-95DC-DB46-B826-54E588136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1637359</xdr:colOff>
      <xdr:row>4</xdr:row>
      <xdr:rowOff>0</xdr:rowOff>
    </xdr:from>
    <xdr:to>
      <xdr:col>1</xdr:col>
      <xdr:colOff>3721847</xdr:colOff>
      <xdr:row>18</xdr:row>
      <xdr:rowOff>1307</xdr:rowOff>
    </xdr:to>
    <xdr:graphicFrame macro="">
      <xdr:nvGraphicFramePr>
        <xdr:cNvPr id="3" name="Gráfico 2">
          <a:extLst>
            <a:ext uri="{FF2B5EF4-FFF2-40B4-BE49-F238E27FC236}">
              <a16:creationId xmlns:a16="http://schemas.microsoft.com/office/drawing/2014/main" id="{7BD888B3-9D62-2747-9997-0B015CD94DA5}"/>
            </a:ext>
            <a:ext uri="{147F2762-F138-4A5C-976F-8EAC2B608ADB}">
              <a16:predDERef xmlns:a16="http://schemas.microsoft.com/office/drawing/2014/main" pred="{294C372A-06FE-4959-BD26-792A6EBB67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3742391</xdr:colOff>
      <xdr:row>4</xdr:row>
      <xdr:rowOff>17557</xdr:rowOff>
    </xdr:from>
    <xdr:to>
      <xdr:col>1</xdr:col>
      <xdr:colOff>5531298</xdr:colOff>
      <xdr:row>18</xdr:row>
      <xdr:rowOff>33671</xdr:rowOff>
    </xdr:to>
    <xdr:graphicFrame macro="">
      <xdr:nvGraphicFramePr>
        <xdr:cNvPr id="5" name="Gráfico 4">
          <a:extLst>
            <a:ext uri="{FF2B5EF4-FFF2-40B4-BE49-F238E27FC236}">
              <a16:creationId xmlns:a16="http://schemas.microsoft.com/office/drawing/2014/main" id="{DAE59994-A148-6D42-BD95-5A906FBDE1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5867212</xdr:colOff>
      <xdr:row>4</xdr:row>
      <xdr:rowOff>0</xdr:rowOff>
    </xdr:from>
    <xdr:to>
      <xdr:col>2</xdr:col>
      <xdr:colOff>743587</xdr:colOff>
      <xdr:row>17</xdr:row>
      <xdr:rowOff>167020</xdr:rowOff>
    </xdr:to>
    <xdr:graphicFrame macro="">
      <xdr:nvGraphicFramePr>
        <xdr:cNvPr id="6" name="Gráfico 5">
          <a:extLst>
            <a:ext uri="{FF2B5EF4-FFF2-40B4-BE49-F238E27FC236}">
              <a16:creationId xmlns:a16="http://schemas.microsoft.com/office/drawing/2014/main" id="{EC101FBA-E4C2-5B4B-B1E1-859FF5AA65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619123</xdr:colOff>
      <xdr:row>4</xdr:row>
      <xdr:rowOff>309880</xdr:rowOff>
    </xdr:from>
    <xdr:to>
      <xdr:col>1</xdr:col>
      <xdr:colOff>2568823</xdr:colOff>
      <xdr:row>20</xdr:row>
      <xdr:rowOff>70727</xdr:rowOff>
    </xdr:to>
    <xdr:graphicFrame macro="">
      <xdr:nvGraphicFramePr>
        <xdr:cNvPr id="2" name="Gráfico 1">
          <a:extLst>
            <a:ext uri="{FF2B5EF4-FFF2-40B4-BE49-F238E27FC236}">
              <a16:creationId xmlns:a16="http://schemas.microsoft.com/office/drawing/2014/main" id="{84D33BA1-9A88-4945-BF67-18A51033681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3168573</xdr:colOff>
      <xdr:row>5</xdr:row>
      <xdr:rowOff>32279</xdr:rowOff>
    </xdr:from>
    <xdr:to>
      <xdr:col>2</xdr:col>
      <xdr:colOff>2517775</xdr:colOff>
      <xdr:row>21</xdr:row>
      <xdr:rowOff>86255</xdr:rowOff>
    </xdr:to>
    <xdr:graphicFrame macro="">
      <xdr:nvGraphicFramePr>
        <xdr:cNvPr id="3" name="Gráfico 2">
          <a:extLst>
            <a:ext uri="{FF2B5EF4-FFF2-40B4-BE49-F238E27FC236}">
              <a16:creationId xmlns:a16="http://schemas.microsoft.com/office/drawing/2014/main" id="{DC7540DF-0134-3948-9104-DE35FB08C5F9}"/>
            </a:ext>
            <a:ext uri="{147F2762-F138-4A5C-976F-8EAC2B608ADB}">
              <a16:predDERef xmlns:a16="http://schemas.microsoft.com/office/drawing/2014/main" pred="{BE6F5EF0-BBF4-42FB-8B2D-5A3B49B393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38100</xdr:colOff>
      <xdr:row>34</xdr:row>
      <xdr:rowOff>15240</xdr:rowOff>
    </xdr:from>
    <xdr:to>
      <xdr:col>1</xdr:col>
      <xdr:colOff>3238500</xdr:colOff>
      <xdr:row>45</xdr:row>
      <xdr:rowOff>131445</xdr:rowOff>
    </xdr:to>
    <xdr:graphicFrame macro="">
      <xdr:nvGraphicFramePr>
        <xdr:cNvPr id="3" name="Gráfico 2">
          <a:extLst>
            <a:ext uri="{FF2B5EF4-FFF2-40B4-BE49-F238E27FC236}">
              <a16:creationId xmlns:a16="http://schemas.microsoft.com/office/drawing/2014/main" id="{FD855DE4-9570-614A-A9E0-4AC9E2B843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3372485</xdr:colOff>
      <xdr:row>33</xdr:row>
      <xdr:rowOff>396240</xdr:rowOff>
    </xdr:from>
    <xdr:to>
      <xdr:col>2</xdr:col>
      <xdr:colOff>3158490</xdr:colOff>
      <xdr:row>46</xdr:row>
      <xdr:rowOff>93345</xdr:rowOff>
    </xdr:to>
    <xdr:graphicFrame macro="">
      <xdr:nvGraphicFramePr>
        <xdr:cNvPr id="4" name="Gráfico 3">
          <a:extLst>
            <a:ext uri="{FF2B5EF4-FFF2-40B4-BE49-F238E27FC236}">
              <a16:creationId xmlns:a16="http://schemas.microsoft.com/office/drawing/2014/main" id="{1A31AD43-6C2C-DD46-A06E-979F238432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0</xdr:colOff>
      <xdr:row>50</xdr:row>
      <xdr:rowOff>196850</xdr:rowOff>
    </xdr:from>
    <xdr:to>
      <xdr:col>2</xdr:col>
      <xdr:colOff>3251835</xdr:colOff>
      <xdr:row>62</xdr:row>
      <xdr:rowOff>168275</xdr:rowOff>
    </xdr:to>
    <xdr:graphicFrame macro="">
      <xdr:nvGraphicFramePr>
        <xdr:cNvPr id="5" name="Gráfico 4">
          <a:extLst>
            <a:ext uri="{FF2B5EF4-FFF2-40B4-BE49-F238E27FC236}">
              <a16:creationId xmlns:a16="http://schemas.microsoft.com/office/drawing/2014/main" id="{5C61D6FE-3938-9A44-A957-FF2070243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6</xdr:row>
      <xdr:rowOff>0</xdr:rowOff>
    </xdr:from>
    <xdr:to>
      <xdr:col>1</xdr:col>
      <xdr:colOff>3272790</xdr:colOff>
      <xdr:row>16</xdr:row>
      <xdr:rowOff>73025</xdr:rowOff>
    </xdr:to>
    <xdr:graphicFrame macro="">
      <xdr:nvGraphicFramePr>
        <xdr:cNvPr id="6" name="Gráfico 5">
          <a:extLst>
            <a:ext uri="{FF2B5EF4-FFF2-40B4-BE49-F238E27FC236}">
              <a16:creationId xmlns:a16="http://schemas.microsoft.com/office/drawing/2014/main" id="{3C55F5BA-C56E-4D4B-ADB0-6C4B75A23A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104775</xdr:colOff>
      <xdr:row>6</xdr:row>
      <xdr:rowOff>28575</xdr:rowOff>
    </xdr:from>
    <xdr:to>
      <xdr:col>2</xdr:col>
      <xdr:colOff>3311525</xdr:colOff>
      <xdr:row>16</xdr:row>
      <xdr:rowOff>114300</xdr:rowOff>
    </xdr:to>
    <xdr:graphicFrame macro="">
      <xdr:nvGraphicFramePr>
        <xdr:cNvPr id="7" name="Gráfico 6">
          <a:extLst>
            <a:ext uri="{FF2B5EF4-FFF2-40B4-BE49-F238E27FC236}">
              <a16:creationId xmlns:a16="http://schemas.microsoft.com/office/drawing/2014/main" id="{B85CB919-06F9-114E-9910-A1CB5728D8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152400</xdr:colOff>
      <xdr:row>19</xdr:row>
      <xdr:rowOff>85725</xdr:rowOff>
    </xdr:from>
    <xdr:to>
      <xdr:col>2</xdr:col>
      <xdr:colOff>3349625</xdr:colOff>
      <xdr:row>29</xdr:row>
      <xdr:rowOff>80010</xdr:rowOff>
    </xdr:to>
    <xdr:graphicFrame macro="">
      <xdr:nvGraphicFramePr>
        <xdr:cNvPr id="8" name="Gráfico 7">
          <a:extLst>
            <a:ext uri="{FF2B5EF4-FFF2-40B4-BE49-F238E27FC236}">
              <a16:creationId xmlns:a16="http://schemas.microsoft.com/office/drawing/2014/main" id="{DCACC285-0D27-7D49-968D-6607AED49D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752475</xdr:colOff>
      <xdr:row>50</xdr:row>
      <xdr:rowOff>142875</xdr:rowOff>
    </xdr:from>
    <xdr:to>
      <xdr:col>1</xdr:col>
      <xdr:colOff>3206750</xdr:colOff>
      <xdr:row>63</xdr:row>
      <xdr:rowOff>72390</xdr:rowOff>
    </xdr:to>
    <xdr:graphicFrame macro="">
      <xdr:nvGraphicFramePr>
        <xdr:cNvPr id="9" name="Gráfico 8">
          <a:extLst>
            <a:ext uri="{FF2B5EF4-FFF2-40B4-BE49-F238E27FC236}">
              <a16:creationId xmlns:a16="http://schemas.microsoft.com/office/drawing/2014/main" id="{3D4CB49D-3397-8847-9282-E60B300783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xdr:col>
      <xdr:colOff>0</xdr:colOff>
      <xdr:row>19</xdr:row>
      <xdr:rowOff>123825</xdr:rowOff>
    </xdr:from>
    <xdr:to>
      <xdr:col>1</xdr:col>
      <xdr:colOff>3272790</xdr:colOff>
      <xdr:row>29</xdr:row>
      <xdr:rowOff>80010</xdr:rowOff>
    </xdr:to>
    <xdr:graphicFrame macro="">
      <xdr:nvGraphicFramePr>
        <xdr:cNvPr id="10" name="Gráfico 9">
          <a:extLst>
            <a:ext uri="{FF2B5EF4-FFF2-40B4-BE49-F238E27FC236}">
              <a16:creationId xmlns:a16="http://schemas.microsoft.com/office/drawing/2014/main" id="{6A46EBBB-5ED6-4578-A740-11DE91048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0.79209</cdr:x>
      <cdr:y>0.00672</cdr:y>
    </cdr:from>
    <cdr:to>
      <cdr:x>0.79245</cdr:x>
      <cdr:y>0.78219</cdr:y>
    </cdr:to>
    <cdr:cxnSp macro="">
      <cdr:nvCxnSpPr>
        <cdr:cNvPr id="2" name="Conector recto 1">
          <a:extLst xmlns:a="http://schemas.openxmlformats.org/drawingml/2006/main">
            <a:ext uri="{FF2B5EF4-FFF2-40B4-BE49-F238E27FC236}">
              <a16:creationId xmlns:a16="http://schemas.microsoft.com/office/drawing/2014/main" id="{9FAE9E70-652A-020C-7942-2DE3ABDEE17B}"/>
            </a:ext>
          </a:extLst>
        </cdr:cNvPr>
        <cdr:cNvCxnSpPr/>
      </cdr:nvCxnSpPr>
      <cdr:spPr>
        <a:xfrm xmlns:a="http://schemas.openxmlformats.org/drawingml/2006/main">
          <a:off x="2399201" y="13420"/>
          <a:ext cx="1099" cy="1548680"/>
        </a:xfrm>
        <a:prstGeom xmlns:a="http://schemas.openxmlformats.org/drawingml/2006/main" prst="line">
          <a:avLst/>
        </a:prstGeom>
        <a:ln xmlns:a="http://schemas.openxmlformats.org/drawingml/2006/main" w="1270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8.xml><?xml version="1.0" encoding="utf-8"?>
<c:userShapes xmlns:c="http://schemas.openxmlformats.org/drawingml/2006/chart">
  <cdr:relSizeAnchor xmlns:cdr="http://schemas.openxmlformats.org/drawingml/2006/chartDrawing">
    <cdr:from>
      <cdr:x>0.68832</cdr:x>
      <cdr:y>0</cdr:y>
    </cdr:from>
    <cdr:to>
      <cdr:x>0.68868</cdr:x>
      <cdr:y>0.77093</cdr:y>
    </cdr:to>
    <cdr:cxnSp macro="">
      <cdr:nvCxnSpPr>
        <cdr:cNvPr id="2" name="Conector recto 1">
          <a:extLst xmlns:a="http://schemas.openxmlformats.org/drawingml/2006/main">
            <a:ext uri="{FF2B5EF4-FFF2-40B4-BE49-F238E27FC236}">
              <a16:creationId xmlns:a16="http://schemas.microsoft.com/office/drawing/2014/main" id="{9FAE9E70-652A-020C-7942-2DE3ABDEE17B}"/>
            </a:ext>
          </a:extLst>
        </cdr:cNvPr>
        <cdr:cNvCxnSpPr/>
      </cdr:nvCxnSpPr>
      <cdr:spPr>
        <a:xfrm xmlns:a="http://schemas.openxmlformats.org/drawingml/2006/main">
          <a:off x="2084876" y="0"/>
          <a:ext cx="1099" cy="1666875"/>
        </a:xfrm>
        <a:prstGeom xmlns:a="http://schemas.openxmlformats.org/drawingml/2006/main" prst="line">
          <a:avLst/>
        </a:prstGeom>
        <a:ln xmlns:a="http://schemas.openxmlformats.org/drawingml/2006/main" w="1270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0.68832</cdr:x>
      <cdr:y>0</cdr:y>
    </cdr:from>
    <cdr:to>
      <cdr:x>0.68868</cdr:x>
      <cdr:y>0.77093</cdr:y>
    </cdr:to>
    <cdr:cxnSp macro="">
      <cdr:nvCxnSpPr>
        <cdr:cNvPr id="3" name="Conector recto 1">
          <a:extLst xmlns:a="http://schemas.openxmlformats.org/drawingml/2006/main">
            <a:ext uri="{FF2B5EF4-FFF2-40B4-BE49-F238E27FC236}">
              <a16:creationId xmlns:a16="http://schemas.microsoft.com/office/drawing/2014/main" id="{9FAE9E70-652A-020C-7942-2DE3ABDEE17B}"/>
            </a:ext>
          </a:extLst>
        </cdr:cNvPr>
        <cdr:cNvCxnSpPr/>
      </cdr:nvCxnSpPr>
      <cdr:spPr>
        <a:xfrm xmlns:a="http://schemas.openxmlformats.org/drawingml/2006/main">
          <a:off x="2084876" y="0"/>
          <a:ext cx="1099" cy="1666875"/>
        </a:xfrm>
        <a:prstGeom xmlns:a="http://schemas.openxmlformats.org/drawingml/2006/main" prst="line">
          <a:avLst/>
        </a:prstGeom>
        <a:ln xmlns:a="http://schemas.openxmlformats.org/drawingml/2006/main" w="1270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0.68832</cdr:x>
      <cdr:y>0</cdr:y>
    </cdr:from>
    <cdr:to>
      <cdr:x>0.68868</cdr:x>
      <cdr:y>0.77093</cdr:y>
    </cdr:to>
    <cdr:cxnSp macro="">
      <cdr:nvCxnSpPr>
        <cdr:cNvPr id="4" name="Conector recto 1">
          <a:extLst xmlns:a="http://schemas.openxmlformats.org/drawingml/2006/main">
            <a:ext uri="{FF2B5EF4-FFF2-40B4-BE49-F238E27FC236}">
              <a16:creationId xmlns:a16="http://schemas.microsoft.com/office/drawing/2014/main" id="{9FAE9E70-652A-020C-7942-2DE3ABDEE17B}"/>
            </a:ext>
          </a:extLst>
        </cdr:cNvPr>
        <cdr:cNvCxnSpPr/>
      </cdr:nvCxnSpPr>
      <cdr:spPr>
        <a:xfrm xmlns:a="http://schemas.openxmlformats.org/drawingml/2006/main">
          <a:off x="2084876" y="0"/>
          <a:ext cx="1099" cy="1666875"/>
        </a:xfrm>
        <a:prstGeom xmlns:a="http://schemas.openxmlformats.org/drawingml/2006/main" prst="line">
          <a:avLst/>
        </a:prstGeom>
        <a:ln xmlns:a="http://schemas.openxmlformats.org/drawingml/2006/main" w="1270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9.xml><?xml version="1.0" encoding="utf-8"?>
<c:userShapes xmlns:c="http://schemas.openxmlformats.org/drawingml/2006/chart">
  <cdr:relSizeAnchor xmlns:cdr="http://schemas.openxmlformats.org/drawingml/2006/chartDrawing">
    <cdr:from>
      <cdr:x>0.79209</cdr:x>
      <cdr:y>0.00672</cdr:y>
    </cdr:from>
    <cdr:to>
      <cdr:x>0.79245</cdr:x>
      <cdr:y>0.76543</cdr:y>
    </cdr:to>
    <cdr:cxnSp macro="">
      <cdr:nvCxnSpPr>
        <cdr:cNvPr id="2" name="Conector recto 1">
          <a:extLst xmlns:a="http://schemas.openxmlformats.org/drawingml/2006/main">
            <a:ext uri="{FF2B5EF4-FFF2-40B4-BE49-F238E27FC236}">
              <a16:creationId xmlns:a16="http://schemas.microsoft.com/office/drawing/2014/main" id="{9FAE9E70-652A-020C-7942-2DE3ABDEE17B}"/>
            </a:ext>
          </a:extLst>
        </cdr:cNvPr>
        <cdr:cNvCxnSpPr/>
      </cdr:nvCxnSpPr>
      <cdr:spPr>
        <a:xfrm xmlns:a="http://schemas.openxmlformats.org/drawingml/2006/main">
          <a:off x="2399201" y="13826"/>
          <a:ext cx="1099" cy="1560974"/>
        </a:xfrm>
        <a:prstGeom xmlns:a="http://schemas.openxmlformats.org/drawingml/2006/main" prst="line">
          <a:avLst/>
        </a:prstGeom>
        <a:ln xmlns:a="http://schemas.openxmlformats.org/drawingml/2006/main" w="1270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xml><?xml version="1.0" encoding="utf-8"?>
<xdr:wsDr xmlns:xdr="http://schemas.openxmlformats.org/drawingml/2006/spreadsheetDrawing" xmlns:a="http://schemas.openxmlformats.org/drawingml/2006/main">
  <xdr:twoCellAnchor>
    <xdr:from>
      <xdr:col>1</xdr:col>
      <xdr:colOff>401955</xdr:colOff>
      <xdr:row>4</xdr:row>
      <xdr:rowOff>120015</xdr:rowOff>
    </xdr:from>
    <xdr:to>
      <xdr:col>1</xdr:col>
      <xdr:colOff>2921955</xdr:colOff>
      <xdr:row>14</xdr:row>
      <xdr:rowOff>51210</xdr:rowOff>
    </xdr:to>
    <mc:AlternateContent xmlns:mc="http://schemas.openxmlformats.org/markup-compatibility/2006">
      <mc:Choice xmlns:cx2="http://schemas.microsoft.com/office/drawing/2015/10/21/chartex" Requires="cx2">
        <xdr:graphicFrame macro="">
          <xdr:nvGraphicFramePr>
            <xdr:cNvPr id="4" name="Gráfico 1">
              <a:extLst>
                <a:ext uri="{FF2B5EF4-FFF2-40B4-BE49-F238E27FC236}">
                  <a16:creationId xmlns:a16="http://schemas.microsoft.com/office/drawing/2014/main" id="{DE35DE3C-F713-4AC6-A11C-0678A777AFC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59205" y="1062990"/>
              <a:ext cx="2520000" cy="1798095"/>
            </a:xfrm>
            <a:prstGeom prst="rect">
              <a:avLst/>
            </a:prstGeom>
            <a:solidFill>
              <a:prstClr val="white"/>
            </a:solidFill>
            <a:ln w="1">
              <a:solidFill>
                <a:prstClr val="green"/>
              </a:solidFill>
            </a:ln>
          </xdr:spPr>
          <xdr:txBody>
            <a:bodyPr vertOverflow="clip" horzOverflow="clip"/>
            <a:lstStyle/>
            <a:p>
              <a:r>
                <a:rPr lang="es-ES" sz="1100"/>
                <a:t>Este gráfico no está disponible en su versión de Excel.
Si edita esta forma o guarda el libro en un formato de archivo diferente, el gráfico no se podrá utilizar.</a:t>
              </a:r>
            </a:p>
          </xdr:txBody>
        </xdr:sp>
      </mc:Fallback>
    </mc:AlternateContent>
    <xdr:clientData/>
  </xdr:twoCellAnchor>
  <xdr:twoCellAnchor>
    <xdr:from>
      <xdr:col>2</xdr:col>
      <xdr:colOff>636263</xdr:colOff>
      <xdr:row>4</xdr:row>
      <xdr:rowOff>156209</xdr:rowOff>
    </xdr:from>
    <xdr:to>
      <xdr:col>2</xdr:col>
      <xdr:colOff>3152453</xdr:colOff>
      <xdr:row>14</xdr:row>
      <xdr:rowOff>49304</xdr:rowOff>
    </xdr:to>
    <mc:AlternateContent xmlns:mc="http://schemas.openxmlformats.org/markup-compatibility/2006">
      <mc:Choice xmlns:cx2="http://schemas.microsoft.com/office/drawing/2015/10/21/chartex" Requires="cx2">
        <xdr:graphicFrame macro="">
          <xdr:nvGraphicFramePr>
            <xdr:cNvPr id="6" name="Gráfico 2">
              <a:extLst>
                <a:ext uri="{FF2B5EF4-FFF2-40B4-BE49-F238E27FC236}">
                  <a16:creationId xmlns:a16="http://schemas.microsoft.com/office/drawing/2014/main" id="{0151483B-28F6-4240-9894-E795ABF01448}"/>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4970138" y="1099184"/>
              <a:ext cx="2516190" cy="1759995"/>
            </a:xfrm>
            <a:prstGeom prst="rect">
              <a:avLst/>
            </a:prstGeom>
            <a:solidFill>
              <a:prstClr val="white"/>
            </a:solidFill>
            <a:ln w="1">
              <a:solidFill>
                <a:prstClr val="green"/>
              </a:solidFill>
            </a:ln>
          </xdr:spPr>
          <xdr:txBody>
            <a:bodyPr vertOverflow="clip" horzOverflow="clip"/>
            <a:lstStyle/>
            <a:p>
              <a:r>
                <a:rPr lang="es-ES" sz="1100"/>
                <a:t>Este gráfico no está disponible en su versión de Excel.
Si edita esta forma o guarda el libro en un formato de archivo diferente, el gráfico no se podrá utilizar.</a:t>
              </a:r>
            </a:p>
          </xdr:txBody>
        </xdr:sp>
      </mc:Fallback>
    </mc:AlternateContent>
    <xdr:clientData/>
  </xdr:twoCellAnchor>
</xdr:wsDr>
</file>

<file path=xl/drawings/drawing40.xml><?xml version="1.0" encoding="utf-8"?>
<c:userShapes xmlns:c="http://schemas.openxmlformats.org/drawingml/2006/chart">
  <cdr:relSizeAnchor xmlns:cdr="http://schemas.openxmlformats.org/drawingml/2006/chartDrawing">
    <cdr:from>
      <cdr:x>0.68396</cdr:x>
      <cdr:y>0.00672</cdr:y>
    </cdr:from>
    <cdr:to>
      <cdr:x>0.68517</cdr:x>
      <cdr:y>0.88696</cdr:y>
    </cdr:to>
    <cdr:cxnSp macro="">
      <cdr:nvCxnSpPr>
        <cdr:cNvPr id="4" name="Conector recto 1">
          <a:extLst xmlns:a="http://schemas.openxmlformats.org/drawingml/2006/main">
            <a:ext uri="{FF2B5EF4-FFF2-40B4-BE49-F238E27FC236}">
              <a16:creationId xmlns:a16="http://schemas.microsoft.com/office/drawing/2014/main" id="{9FAE9E70-652A-020C-7942-2DE3ABDEE17B}"/>
            </a:ext>
          </a:extLst>
        </cdr:cNvPr>
        <cdr:cNvCxnSpPr/>
      </cdr:nvCxnSpPr>
      <cdr:spPr>
        <a:xfrm xmlns:a="http://schemas.openxmlformats.org/drawingml/2006/main" flipH="1">
          <a:off x="2071687" y="12539"/>
          <a:ext cx="3664" cy="1642430"/>
        </a:xfrm>
        <a:prstGeom xmlns:a="http://schemas.openxmlformats.org/drawingml/2006/main" prst="line">
          <a:avLst/>
        </a:prstGeom>
        <a:ln xmlns:a="http://schemas.openxmlformats.org/drawingml/2006/main" w="1270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0.68396</cdr:x>
      <cdr:y>0.00672</cdr:y>
    </cdr:from>
    <cdr:to>
      <cdr:x>0.68517</cdr:x>
      <cdr:y>0.88696</cdr:y>
    </cdr:to>
    <cdr:cxnSp macro="">
      <cdr:nvCxnSpPr>
        <cdr:cNvPr id="2" name="Conector recto 1">
          <a:extLst xmlns:a="http://schemas.openxmlformats.org/drawingml/2006/main">
            <a:ext uri="{FF2B5EF4-FFF2-40B4-BE49-F238E27FC236}">
              <a16:creationId xmlns:a16="http://schemas.microsoft.com/office/drawing/2014/main" id="{9FAE9E70-652A-020C-7942-2DE3ABDEE17B}"/>
            </a:ext>
          </a:extLst>
        </cdr:cNvPr>
        <cdr:cNvCxnSpPr/>
      </cdr:nvCxnSpPr>
      <cdr:spPr>
        <a:xfrm xmlns:a="http://schemas.openxmlformats.org/drawingml/2006/main" flipH="1">
          <a:off x="2071687" y="12539"/>
          <a:ext cx="3664" cy="1642430"/>
        </a:xfrm>
        <a:prstGeom xmlns:a="http://schemas.openxmlformats.org/drawingml/2006/main" prst="line">
          <a:avLst/>
        </a:prstGeom>
        <a:ln xmlns:a="http://schemas.openxmlformats.org/drawingml/2006/main" w="1270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1.xml><?xml version="1.0" encoding="utf-8"?>
<c:userShapes xmlns:c="http://schemas.openxmlformats.org/drawingml/2006/chart">
  <cdr:relSizeAnchor xmlns:cdr="http://schemas.openxmlformats.org/drawingml/2006/chartDrawing">
    <cdr:from>
      <cdr:x>0.68396</cdr:x>
      <cdr:y>0.00672</cdr:y>
    </cdr:from>
    <cdr:to>
      <cdr:x>0.68517</cdr:x>
      <cdr:y>0.88696</cdr:y>
    </cdr:to>
    <cdr:cxnSp macro="">
      <cdr:nvCxnSpPr>
        <cdr:cNvPr id="4" name="Conector recto 1">
          <a:extLst xmlns:a="http://schemas.openxmlformats.org/drawingml/2006/main">
            <a:ext uri="{FF2B5EF4-FFF2-40B4-BE49-F238E27FC236}">
              <a16:creationId xmlns:a16="http://schemas.microsoft.com/office/drawing/2014/main" id="{9FAE9E70-652A-020C-7942-2DE3ABDEE17B}"/>
            </a:ext>
          </a:extLst>
        </cdr:cNvPr>
        <cdr:cNvCxnSpPr/>
      </cdr:nvCxnSpPr>
      <cdr:spPr>
        <a:xfrm xmlns:a="http://schemas.openxmlformats.org/drawingml/2006/main" flipH="1">
          <a:off x="2071687" y="12539"/>
          <a:ext cx="3664" cy="1642430"/>
        </a:xfrm>
        <a:prstGeom xmlns:a="http://schemas.openxmlformats.org/drawingml/2006/main" prst="line">
          <a:avLst/>
        </a:prstGeom>
        <a:ln xmlns:a="http://schemas.openxmlformats.org/drawingml/2006/main" w="1270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0.68396</cdr:x>
      <cdr:y>0.00672</cdr:y>
    </cdr:from>
    <cdr:to>
      <cdr:x>0.68517</cdr:x>
      <cdr:y>0.88696</cdr:y>
    </cdr:to>
    <cdr:cxnSp macro="">
      <cdr:nvCxnSpPr>
        <cdr:cNvPr id="2" name="Conector recto 1">
          <a:extLst xmlns:a="http://schemas.openxmlformats.org/drawingml/2006/main">
            <a:ext uri="{FF2B5EF4-FFF2-40B4-BE49-F238E27FC236}">
              <a16:creationId xmlns:a16="http://schemas.microsoft.com/office/drawing/2014/main" id="{9FAE9E70-652A-020C-7942-2DE3ABDEE17B}"/>
            </a:ext>
          </a:extLst>
        </cdr:cNvPr>
        <cdr:cNvCxnSpPr/>
      </cdr:nvCxnSpPr>
      <cdr:spPr>
        <a:xfrm xmlns:a="http://schemas.openxmlformats.org/drawingml/2006/main" flipH="1">
          <a:off x="2071687" y="12539"/>
          <a:ext cx="3664" cy="1642430"/>
        </a:xfrm>
        <a:prstGeom xmlns:a="http://schemas.openxmlformats.org/drawingml/2006/main" prst="line">
          <a:avLst/>
        </a:prstGeom>
        <a:ln xmlns:a="http://schemas.openxmlformats.org/drawingml/2006/main" w="1270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0.68396</cdr:x>
      <cdr:y>0.00672</cdr:y>
    </cdr:from>
    <cdr:to>
      <cdr:x>0.68517</cdr:x>
      <cdr:y>0.88696</cdr:y>
    </cdr:to>
    <cdr:cxnSp macro="">
      <cdr:nvCxnSpPr>
        <cdr:cNvPr id="3" name="Conector recto 1">
          <a:extLst xmlns:a="http://schemas.openxmlformats.org/drawingml/2006/main">
            <a:ext uri="{FF2B5EF4-FFF2-40B4-BE49-F238E27FC236}">
              <a16:creationId xmlns:a16="http://schemas.microsoft.com/office/drawing/2014/main" id="{9FAE9E70-652A-020C-7942-2DE3ABDEE17B}"/>
            </a:ext>
          </a:extLst>
        </cdr:cNvPr>
        <cdr:cNvCxnSpPr/>
      </cdr:nvCxnSpPr>
      <cdr:spPr>
        <a:xfrm xmlns:a="http://schemas.openxmlformats.org/drawingml/2006/main" flipH="1">
          <a:off x="2071687" y="12539"/>
          <a:ext cx="3664" cy="1642430"/>
        </a:xfrm>
        <a:prstGeom xmlns:a="http://schemas.openxmlformats.org/drawingml/2006/main" prst="line">
          <a:avLst/>
        </a:prstGeom>
        <a:ln xmlns:a="http://schemas.openxmlformats.org/drawingml/2006/main" w="1270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0.68396</cdr:x>
      <cdr:y>0.00672</cdr:y>
    </cdr:from>
    <cdr:to>
      <cdr:x>0.68517</cdr:x>
      <cdr:y>0.88696</cdr:y>
    </cdr:to>
    <cdr:cxnSp macro="">
      <cdr:nvCxnSpPr>
        <cdr:cNvPr id="5" name="Conector recto 1">
          <a:extLst xmlns:a="http://schemas.openxmlformats.org/drawingml/2006/main">
            <a:ext uri="{FF2B5EF4-FFF2-40B4-BE49-F238E27FC236}">
              <a16:creationId xmlns:a16="http://schemas.microsoft.com/office/drawing/2014/main" id="{9FAE9E70-652A-020C-7942-2DE3ABDEE17B}"/>
            </a:ext>
          </a:extLst>
        </cdr:cNvPr>
        <cdr:cNvCxnSpPr/>
      </cdr:nvCxnSpPr>
      <cdr:spPr>
        <a:xfrm xmlns:a="http://schemas.openxmlformats.org/drawingml/2006/main" flipH="1">
          <a:off x="2071687" y="12539"/>
          <a:ext cx="3664" cy="1642430"/>
        </a:xfrm>
        <a:prstGeom xmlns:a="http://schemas.openxmlformats.org/drawingml/2006/main" prst="line">
          <a:avLst/>
        </a:prstGeom>
        <a:ln xmlns:a="http://schemas.openxmlformats.org/drawingml/2006/main" w="1270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2.xml><?xml version="1.0" encoding="utf-8"?>
<c:userShapes xmlns:c="http://schemas.openxmlformats.org/drawingml/2006/chart">
  <cdr:relSizeAnchor xmlns:cdr="http://schemas.openxmlformats.org/drawingml/2006/chartDrawing">
    <cdr:from>
      <cdr:x>0.68396</cdr:x>
      <cdr:y>0.00672</cdr:y>
    </cdr:from>
    <cdr:to>
      <cdr:x>0.68517</cdr:x>
      <cdr:y>0.88696</cdr:y>
    </cdr:to>
    <cdr:cxnSp macro="">
      <cdr:nvCxnSpPr>
        <cdr:cNvPr id="4" name="Conector recto 1">
          <a:extLst xmlns:a="http://schemas.openxmlformats.org/drawingml/2006/main">
            <a:ext uri="{FF2B5EF4-FFF2-40B4-BE49-F238E27FC236}">
              <a16:creationId xmlns:a16="http://schemas.microsoft.com/office/drawing/2014/main" id="{9FAE9E70-652A-020C-7942-2DE3ABDEE17B}"/>
            </a:ext>
          </a:extLst>
        </cdr:cNvPr>
        <cdr:cNvCxnSpPr/>
      </cdr:nvCxnSpPr>
      <cdr:spPr>
        <a:xfrm xmlns:a="http://schemas.openxmlformats.org/drawingml/2006/main" flipH="1">
          <a:off x="2071687" y="12539"/>
          <a:ext cx="3664" cy="1642430"/>
        </a:xfrm>
        <a:prstGeom xmlns:a="http://schemas.openxmlformats.org/drawingml/2006/main" prst="line">
          <a:avLst/>
        </a:prstGeom>
        <a:ln xmlns:a="http://schemas.openxmlformats.org/drawingml/2006/main" w="1270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0.68396</cdr:x>
      <cdr:y>0.00672</cdr:y>
    </cdr:from>
    <cdr:to>
      <cdr:x>0.68517</cdr:x>
      <cdr:y>0.88696</cdr:y>
    </cdr:to>
    <cdr:cxnSp macro="">
      <cdr:nvCxnSpPr>
        <cdr:cNvPr id="2" name="Conector recto 1">
          <a:extLst xmlns:a="http://schemas.openxmlformats.org/drawingml/2006/main">
            <a:ext uri="{FF2B5EF4-FFF2-40B4-BE49-F238E27FC236}">
              <a16:creationId xmlns:a16="http://schemas.microsoft.com/office/drawing/2014/main" id="{9FAE9E70-652A-020C-7942-2DE3ABDEE17B}"/>
            </a:ext>
          </a:extLst>
        </cdr:cNvPr>
        <cdr:cNvCxnSpPr/>
      </cdr:nvCxnSpPr>
      <cdr:spPr>
        <a:xfrm xmlns:a="http://schemas.openxmlformats.org/drawingml/2006/main" flipH="1">
          <a:off x="2071687" y="12539"/>
          <a:ext cx="3664" cy="1642430"/>
        </a:xfrm>
        <a:prstGeom xmlns:a="http://schemas.openxmlformats.org/drawingml/2006/main" prst="line">
          <a:avLst/>
        </a:prstGeom>
        <a:ln xmlns:a="http://schemas.openxmlformats.org/drawingml/2006/main" w="1270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0.68396</cdr:x>
      <cdr:y>0.00672</cdr:y>
    </cdr:from>
    <cdr:to>
      <cdr:x>0.68517</cdr:x>
      <cdr:y>0.88696</cdr:y>
    </cdr:to>
    <cdr:cxnSp macro="">
      <cdr:nvCxnSpPr>
        <cdr:cNvPr id="3" name="Conector recto 1">
          <a:extLst xmlns:a="http://schemas.openxmlformats.org/drawingml/2006/main">
            <a:ext uri="{FF2B5EF4-FFF2-40B4-BE49-F238E27FC236}">
              <a16:creationId xmlns:a16="http://schemas.microsoft.com/office/drawing/2014/main" id="{9FAE9E70-652A-020C-7942-2DE3ABDEE17B}"/>
            </a:ext>
          </a:extLst>
        </cdr:cNvPr>
        <cdr:cNvCxnSpPr/>
      </cdr:nvCxnSpPr>
      <cdr:spPr>
        <a:xfrm xmlns:a="http://schemas.openxmlformats.org/drawingml/2006/main" flipH="1">
          <a:off x="2071687" y="12539"/>
          <a:ext cx="3664" cy="1642430"/>
        </a:xfrm>
        <a:prstGeom xmlns:a="http://schemas.openxmlformats.org/drawingml/2006/main" prst="line">
          <a:avLst/>
        </a:prstGeom>
        <a:ln xmlns:a="http://schemas.openxmlformats.org/drawingml/2006/main" w="1270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0.68396</cdr:x>
      <cdr:y>0.00672</cdr:y>
    </cdr:from>
    <cdr:to>
      <cdr:x>0.68517</cdr:x>
      <cdr:y>0.88696</cdr:y>
    </cdr:to>
    <cdr:cxnSp macro="">
      <cdr:nvCxnSpPr>
        <cdr:cNvPr id="5" name="Conector recto 1">
          <a:extLst xmlns:a="http://schemas.openxmlformats.org/drawingml/2006/main">
            <a:ext uri="{FF2B5EF4-FFF2-40B4-BE49-F238E27FC236}">
              <a16:creationId xmlns:a16="http://schemas.microsoft.com/office/drawing/2014/main" id="{9FAE9E70-652A-020C-7942-2DE3ABDEE17B}"/>
            </a:ext>
          </a:extLst>
        </cdr:cNvPr>
        <cdr:cNvCxnSpPr/>
      </cdr:nvCxnSpPr>
      <cdr:spPr>
        <a:xfrm xmlns:a="http://schemas.openxmlformats.org/drawingml/2006/main" flipH="1">
          <a:off x="2071687" y="12539"/>
          <a:ext cx="3664" cy="1642430"/>
        </a:xfrm>
        <a:prstGeom xmlns:a="http://schemas.openxmlformats.org/drawingml/2006/main" prst="line">
          <a:avLst/>
        </a:prstGeom>
        <a:ln xmlns:a="http://schemas.openxmlformats.org/drawingml/2006/main" w="1270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0.68396</cdr:x>
      <cdr:y>0.00672</cdr:y>
    </cdr:from>
    <cdr:to>
      <cdr:x>0.68517</cdr:x>
      <cdr:y>0.88696</cdr:y>
    </cdr:to>
    <cdr:cxnSp macro="">
      <cdr:nvCxnSpPr>
        <cdr:cNvPr id="6" name="Conector recto 1">
          <a:extLst xmlns:a="http://schemas.openxmlformats.org/drawingml/2006/main">
            <a:ext uri="{FF2B5EF4-FFF2-40B4-BE49-F238E27FC236}">
              <a16:creationId xmlns:a16="http://schemas.microsoft.com/office/drawing/2014/main" id="{9FAE9E70-652A-020C-7942-2DE3ABDEE17B}"/>
            </a:ext>
          </a:extLst>
        </cdr:cNvPr>
        <cdr:cNvCxnSpPr/>
      </cdr:nvCxnSpPr>
      <cdr:spPr>
        <a:xfrm xmlns:a="http://schemas.openxmlformats.org/drawingml/2006/main" flipH="1">
          <a:off x="2071687" y="12539"/>
          <a:ext cx="3664" cy="1642430"/>
        </a:xfrm>
        <a:prstGeom xmlns:a="http://schemas.openxmlformats.org/drawingml/2006/main" prst="line">
          <a:avLst/>
        </a:prstGeom>
        <a:ln xmlns:a="http://schemas.openxmlformats.org/drawingml/2006/main" w="1270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0.68396</cdr:x>
      <cdr:y>0.00672</cdr:y>
    </cdr:from>
    <cdr:to>
      <cdr:x>0.68517</cdr:x>
      <cdr:y>0.88696</cdr:y>
    </cdr:to>
    <cdr:cxnSp macro="">
      <cdr:nvCxnSpPr>
        <cdr:cNvPr id="7" name="Conector recto 1">
          <a:extLst xmlns:a="http://schemas.openxmlformats.org/drawingml/2006/main">
            <a:ext uri="{FF2B5EF4-FFF2-40B4-BE49-F238E27FC236}">
              <a16:creationId xmlns:a16="http://schemas.microsoft.com/office/drawing/2014/main" id="{9FAE9E70-652A-020C-7942-2DE3ABDEE17B}"/>
            </a:ext>
          </a:extLst>
        </cdr:cNvPr>
        <cdr:cNvCxnSpPr/>
      </cdr:nvCxnSpPr>
      <cdr:spPr>
        <a:xfrm xmlns:a="http://schemas.openxmlformats.org/drawingml/2006/main" flipH="1">
          <a:off x="2071687" y="12539"/>
          <a:ext cx="3664" cy="1642430"/>
        </a:xfrm>
        <a:prstGeom xmlns:a="http://schemas.openxmlformats.org/drawingml/2006/main" prst="line">
          <a:avLst/>
        </a:prstGeom>
        <a:ln xmlns:a="http://schemas.openxmlformats.org/drawingml/2006/main" w="1270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3.xml><?xml version="1.0" encoding="utf-8"?>
<c:userShapes xmlns:c="http://schemas.openxmlformats.org/drawingml/2006/chart">
  <cdr:relSizeAnchor xmlns:cdr="http://schemas.openxmlformats.org/drawingml/2006/chartDrawing">
    <cdr:from>
      <cdr:x>0.68832</cdr:x>
      <cdr:y>0</cdr:y>
    </cdr:from>
    <cdr:to>
      <cdr:x>0.68868</cdr:x>
      <cdr:y>0.77093</cdr:y>
    </cdr:to>
    <cdr:cxnSp macro="">
      <cdr:nvCxnSpPr>
        <cdr:cNvPr id="2" name="Conector recto 1">
          <a:extLst xmlns:a="http://schemas.openxmlformats.org/drawingml/2006/main">
            <a:ext uri="{FF2B5EF4-FFF2-40B4-BE49-F238E27FC236}">
              <a16:creationId xmlns:a16="http://schemas.microsoft.com/office/drawing/2014/main" id="{9FAE9E70-652A-020C-7942-2DE3ABDEE17B}"/>
            </a:ext>
          </a:extLst>
        </cdr:cNvPr>
        <cdr:cNvCxnSpPr/>
      </cdr:nvCxnSpPr>
      <cdr:spPr>
        <a:xfrm xmlns:a="http://schemas.openxmlformats.org/drawingml/2006/main">
          <a:off x="2084876" y="0"/>
          <a:ext cx="1099" cy="1666875"/>
        </a:xfrm>
        <a:prstGeom xmlns:a="http://schemas.openxmlformats.org/drawingml/2006/main" prst="line">
          <a:avLst/>
        </a:prstGeom>
        <a:ln xmlns:a="http://schemas.openxmlformats.org/drawingml/2006/main" w="1270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0.68832</cdr:x>
      <cdr:y>0</cdr:y>
    </cdr:from>
    <cdr:to>
      <cdr:x>0.68868</cdr:x>
      <cdr:y>0.77093</cdr:y>
    </cdr:to>
    <cdr:cxnSp macro="">
      <cdr:nvCxnSpPr>
        <cdr:cNvPr id="3" name="Conector recto 1">
          <a:extLst xmlns:a="http://schemas.openxmlformats.org/drawingml/2006/main">
            <a:ext uri="{FF2B5EF4-FFF2-40B4-BE49-F238E27FC236}">
              <a16:creationId xmlns:a16="http://schemas.microsoft.com/office/drawing/2014/main" id="{9FAE9E70-652A-020C-7942-2DE3ABDEE17B}"/>
            </a:ext>
          </a:extLst>
        </cdr:cNvPr>
        <cdr:cNvCxnSpPr/>
      </cdr:nvCxnSpPr>
      <cdr:spPr>
        <a:xfrm xmlns:a="http://schemas.openxmlformats.org/drawingml/2006/main">
          <a:off x="2084876" y="0"/>
          <a:ext cx="1099" cy="1666875"/>
        </a:xfrm>
        <a:prstGeom xmlns:a="http://schemas.openxmlformats.org/drawingml/2006/main" prst="line">
          <a:avLst/>
        </a:prstGeom>
        <a:ln xmlns:a="http://schemas.openxmlformats.org/drawingml/2006/main" w="1270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0.68832</cdr:x>
      <cdr:y>0</cdr:y>
    </cdr:from>
    <cdr:to>
      <cdr:x>0.68868</cdr:x>
      <cdr:y>0.77093</cdr:y>
    </cdr:to>
    <cdr:cxnSp macro="">
      <cdr:nvCxnSpPr>
        <cdr:cNvPr id="4" name="Conector recto 1">
          <a:extLst xmlns:a="http://schemas.openxmlformats.org/drawingml/2006/main">
            <a:ext uri="{FF2B5EF4-FFF2-40B4-BE49-F238E27FC236}">
              <a16:creationId xmlns:a16="http://schemas.microsoft.com/office/drawing/2014/main" id="{9FAE9E70-652A-020C-7942-2DE3ABDEE17B}"/>
            </a:ext>
          </a:extLst>
        </cdr:cNvPr>
        <cdr:cNvCxnSpPr/>
      </cdr:nvCxnSpPr>
      <cdr:spPr>
        <a:xfrm xmlns:a="http://schemas.openxmlformats.org/drawingml/2006/main">
          <a:off x="2084876" y="0"/>
          <a:ext cx="1099" cy="1666875"/>
        </a:xfrm>
        <a:prstGeom xmlns:a="http://schemas.openxmlformats.org/drawingml/2006/main" prst="line">
          <a:avLst/>
        </a:prstGeom>
        <a:ln xmlns:a="http://schemas.openxmlformats.org/drawingml/2006/main" w="1270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0.68832</cdr:x>
      <cdr:y>0</cdr:y>
    </cdr:from>
    <cdr:to>
      <cdr:x>0.68868</cdr:x>
      <cdr:y>0.77093</cdr:y>
    </cdr:to>
    <cdr:cxnSp macro="">
      <cdr:nvCxnSpPr>
        <cdr:cNvPr id="5" name="Conector recto 1">
          <a:extLst xmlns:a="http://schemas.openxmlformats.org/drawingml/2006/main">
            <a:ext uri="{FF2B5EF4-FFF2-40B4-BE49-F238E27FC236}">
              <a16:creationId xmlns:a16="http://schemas.microsoft.com/office/drawing/2014/main" id="{9FAE9E70-652A-020C-7942-2DE3ABDEE17B}"/>
            </a:ext>
          </a:extLst>
        </cdr:cNvPr>
        <cdr:cNvCxnSpPr/>
      </cdr:nvCxnSpPr>
      <cdr:spPr>
        <a:xfrm xmlns:a="http://schemas.openxmlformats.org/drawingml/2006/main">
          <a:off x="2084876" y="0"/>
          <a:ext cx="1099" cy="1666875"/>
        </a:xfrm>
        <a:prstGeom xmlns:a="http://schemas.openxmlformats.org/drawingml/2006/main" prst="line">
          <a:avLst/>
        </a:prstGeom>
        <a:ln xmlns:a="http://schemas.openxmlformats.org/drawingml/2006/main" w="1270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0.68832</cdr:x>
      <cdr:y>0</cdr:y>
    </cdr:from>
    <cdr:to>
      <cdr:x>0.68868</cdr:x>
      <cdr:y>0.77093</cdr:y>
    </cdr:to>
    <cdr:cxnSp macro="">
      <cdr:nvCxnSpPr>
        <cdr:cNvPr id="6" name="Conector recto 1">
          <a:extLst xmlns:a="http://schemas.openxmlformats.org/drawingml/2006/main">
            <a:ext uri="{FF2B5EF4-FFF2-40B4-BE49-F238E27FC236}">
              <a16:creationId xmlns:a16="http://schemas.microsoft.com/office/drawing/2014/main" id="{9FAE9E70-652A-020C-7942-2DE3ABDEE17B}"/>
            </a:ext>
          </a:extLst>
        </cdr:cNvPr>
        <cdr:cNvCxnSpPr/>
      </cdr:nvCxnSpPr>
      <cdr:spPr>
        <a:xfrm xmlns:a="http://schemas.openxmlformats.org/drawingml/2006/main">
          <a:off x="2084876" y="0"/>
          <a:ext cx="1099" cy="1666875"/>
        </a:xfrm>
        <a:prstGeom xmlns:a="http://schemas.openxmlformats.org/drawingml/2006/main" prst="line">
          <a:avLst/>
        </a:prstGeom>
        <a:ln xmlns:a="http://schemas.openxmlformats.org/drawingml/2006/main" w="1270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0.68832</cdr:x>
      <cdr:y>0</cdr:y>
    </cdr:from>
    <cdr:to>
      <cdr:x>0.68868</cdr:x>
      <cdr:y>0.77093</cdr:y>
    </cdr:to>
    <cdr:cxnSp macro="">
      <cdr:nvCxnSpPr>
        <cdr:cNvPr id="7" name="Conector recto 1">
          <a:extLst xmlns:a="http://schemas.openxmlformats.org/drawingml/2006/main">
            <a:ext uri="{FF2B5EF4-FFF2-40B4-BE49-F238E27FC236}">
              <a16:creationId xmlns:a16="http://schemas.microsoft.com/office/drawing/2014/main" id="{9FAE9E70-652A-020C-7942-2DE3ABDEE17B}"/>
            </a:ext>
          </a:extLst>
        </cdr:cNvPr>
        <cdr:cNvCxnSpPr/>
      </cdr:nvCxnSpPr>
      <cdr:spPr>
        <a:xfrm xmlns:a="http://schemas.openxmlformats.org/drawingml/2006/main">
          <a:off x="2084876" y="0"/>
          <a:ext cx="1099" cy="1666875"/>
        </a:xfrm>
        <a:prstGeom xmlns:a="http://schemas.openxmlformats.org/drawingml/2006/main" prst="line">
          <a:avLst/>
        </a:prstGeom>
        <a:ln xmlns:a="http://schemas.openxmlformats.org/drawingml/2006/main" w="1270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4.xml><?xml version="1.0" encoding="utf-8"?>
<c:userShapes xmlns:c="http://schemas.openxmlformats.org/drawingml/2006/chart">
  <cdr:relSizeAnchor xmlns:cdr="http://schemas.openxmlformats.org/drawingml/2006/chartDrawing">
    <cdr:from>
      <cdr:x>0.68396</cdr:x>
      <cdr:y>0.00672</cdr:y>
    </cdr:from>
    <cdr:to>
      <cdr:x>0.68517</cdr:x>
      <cdr:y>0.88696</cdr:y>
    </cdr:to>
    <cdr:cxnSp macro="">
      <cdr:nvCxnSpPr>
        <cdr:cNvPr id="4" name="Conector recto 1">
          <a:extLst xmlns:a="http://schemas.openxmlformats.org/drawingml/2006/main">
            <a:ext uri="{FF2B5EF4-FFF2-40B4-BE49-F238E27FC236}">
              <a16:creationId xmlns:a16="http://schemas.microsoft.com/office/drawing/2014/main" id="{9FAE9E70-652A-020C-7942-2DE3ABDEE17B}"/>
            </a:ext>
          </a:extLst>
        </cdr:cNvPr>
        <cdr:cNvCxnSpPr/>
      </cdr:nvCxnSpPr>
      <cdr:spPr>
        <a:xfrm xmlns:a="http://schemas.openxmlformats.org/drawingml/2006/main" flipH="1">
          <a:off x="2071687" y="12539"/>
          <a:ext cx="3664" cy="1642430"/>
        </a:xfrm>
        <a:prstGeom xmlns:a="http://schemas.openxmlformats.org/drawingml/2006/main" prst="line">
          <a:avLst/>
        </a:prstGeom>
        <a:ln xmlns:a="http://schemas.openxmlformats.org/drawingml/2006/main" w="1270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0.68396</cdr:x>
      <cdr:y>0.00672</cdr:y>
    </cdr:from>
    <cdr:to>
      <cdr:x>0.68517</cdr:x>
      <cdr:y>0.88696</cdr:y>
    </cdr:to>
    <cdr:cxnSp macro="">
      <cdr:nvCxnSpPr>
        <cdr:cNvPr id="2" name="Conector recto 1">
          <a:extLst xmlns:a="http://schemas.openxmlformats.org/drawingml/2006/main">
            <a:ext uri="{FF2B5EF4-FFF2-40B4-BE49-F238E27FC236}">
              <a16:creationId xmlns:a16="http://schemas.microsoft.com/office/drawing/2014/main" id="{9FAE9E70-652A-020C-7942-2DE3ABDEE17B}"/>
            </a:ext>
          </a:extLst>
        </cdr:cNvPr>
        <cdr:cNvCxnSpPr/>
      </cdr:nvCxnSpPr>
      <cdr:spPr>
        <a:xfrm xmlns:a="http://schemas.openxmlformats.org/drawingml/2006/main" flipH="1">
          <a:off x="2071687" y="12539"/>
          <a:ext cx="3664" cy="1642430"/>
        </a:xfrm>
        <a:prstGeom xmlns:a="http://schemas.openxmlformats.org/drawingml/2006/main" prst="line">
          <a:avLst/>
        </a:prstGeom>
        <a:ln xmlns:a="http://schemas.openxmlformats.org/drawingml/2006/main" w="1270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5.xml><?xml version="1.0" encoding="utf-8"?>
<xdr:wsDr xmlns:xdr="http://schemas.openxmlformats.org/drawingml/2006/spreadsheetDrawing" xmlns:a="http://schemas.openxmlformats.org/drawingml/2006/main">
  <xdr:twoCellAnchor>
    <xdr:from>
      <xdr:col>1</xdr:col>
      <xdr:colOff>28575</xdr:colOff>
      <xdr:row>4</xdr:row>
      <xdr:rowOff>66675</xdr:rowOff>
    </xdr:from>
    <xdr:to>
      <xdr:col>1</xdr:col>
      <xdr:colOff>5248575</xdr:colOff>
      <xdr:row>19</xdr:row>
      <xdr:rowOff>104925</xdr:rowOff>
    </xdr:to>
    <xdr:graphicFrame macro="">
      <xdr:nvGraphicFramePr>
        <xdr:cNvPr id="2" name="Gráfico 1">
          <a:extLst>
            <a:ext uri="{FF2B5EF4-FFF2-40B4-BE49-F238E27FC236}">
              <a16:creationId xmlns:a16="http://schemas.microsoft.com/office/drawing/2014/main" id="{F922F570-55E2-904F-AEB3-AC7FFF4ED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751205</xdr:colOff>
      <xdr:row>3</xdr:row>
      <xdr:rowOff>51434</xdr:rowOff>
    </xdr:from>
    <xdr:to>
      <xdr:col>1</xdr:col>
      <xdr:colOff>4027935</xdr:colOff>
      <xdr:row>32</xdr:row>
      <xdr:rowOff>99060</xdr:rowOff>
    </xdr:to>
    <xdr:graphicFrame macro="">
      <xdr:nvGraphicFramePr>
        <xdr:cNvPr id="2" name="Gráfico 1">
          <a:extLst>
            <a:ext uri="{FF2B5EF4-FFF2-40B4-BE49-F238E27FC236}">
              <a16:creationId xmlns:a16="http://schemas.microsoft.com/office/drawing/2014/main" id="{032C7440-84D2-EA4D-9246-8FCB420C2F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397510</xdr:colOff>
      <xdr:row>4</xdr:row>
      <xdr:rowOff>575310</xdr:rowOff>
    </xdr:from>
    <xdr:to>
      <xdr:col>2</xdr:col>
      <xdr:colOff>3175</xdr:colOff>
      <xdr:row>17</xdr:row>
      <xdr:rowOff>66675</xdr:rowOff>
    </xdr:to>
    <xdr:graphicFrame macro="">
      <xdr:nvGraphicFramePr>
        <xdr:cNvPr id="2" name="Gráfico 1">
          <a:extLst>
            <a:ext uri="{FF2B5EF4-FFF2-40B4-BE49-F238E27FC236}">
              <a16:creationId xmlns:a16="http://schemas.microsoft.com/office/drawing/2014/main" id="{EA0FC675-D725-2645-A2F6-703D37604F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41275</xdr:colOff>
      <xdr:row>5</xdr:row>
      <xdr:rowOff>6350</xdr:rowOff>
    </xdr:from>
    <xdr:to>
      <xdr:col>2</xdr:col>
      <xdr:colOff>4079875</xdr:colOff>
      <xdr:row>17</xdr:row>
      <xdr:rowOff>80720</xdr:rowOff>
    </xdr:to>
    <xdr:graphicFrame macro="">
      <xdr:nvGraphicFramePr>
        <xdr:cNvPr id="3" name="Gráfico 2">
          <a:extLst>
            <a:ext uri="{FF2B5EF4-FFF2-40B4-BE49-F238E27FC236}">
              <a16:creationId xmlns:a16="http://schemas.microsoft.com/office/drawing/2014/main" id="{5F287F81-411E-6346-826E-A0DACCE35914}"/>
            </a:ext>
            <a:ext uri="{147F2762-F138-4A5C-976F-8EAC2B608ADB}">
              <a16:predDERef xmlns:a16="http://schemas.microsoft.com/office/drawing/2014/main" pred="{61417C2D-5866-47AC-9C88-9BE78F0B61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19050</xdr:colOff>
      <xdr:row>3</xdr:row>
      <xdr:rowOff>42545</xdr:rowOff>
    </xdr:from>
    <xdr:to>
      <xdr:col>1</xdr:col>
      <xdr:colOff>4648200</xdr:colOff>
      <xdr:row>29</xdr:row>
      <xdr:rowOff>86995</xdr:rowOff>
    </xdr:to>
    <xdr:graphicFrame macro="">
      <xdr:nvGraphicFramePr>
        <xdr:cNvPr id="2" name="Gráfico 1">
          <a:extLst>
            <a:ext uri="{FF2B5EF4-FFF2-40B4-BE49-F238E27FC236}">
              <a16:creationId xmlns:a16="http://schemas.microsoft.com/office/drawing/2014/main" id="{DF5FD945-DDA4-A743-962D-42173B0015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xdr:col>
      <xdr:colOff>1158240</xdr:colOff>
      <xdr:row>6</xdr:row>
      <xdr:rowOff>99060</xdr:rowOff>
    </xdr:from>
    <xdr:to>
      <xdr:col>1</xdr:col>
      <xdr:colOff>2689860</xdr:colOff>
      <xdr:row>16</xdr:row>
      <xdr:rowOff>0</xdr:rowOff>
    </xdr:to>
    <xdr:sp macro="" textlink="">
      <xdr:nvSpPr>
        <xdr:cNvPr id="3" name="Rectángulo 2">
          <a:extLst>
            <a:ext uri="{FF2B5EF4-FFF2-40B4-BE49-F238E27FC236}">
              <a16:creationId xmlns:a16="http://schemas.microsoft.com/office/drawing/2014/main" id="{8011E7E3-767E-21C8-8976-962DF8C78FD5}"/>
            </a:ext>
          </a:extLst>
        </xdr:cNvPr>
        <xdr:cNvSpPr/>
      </xdr:nvSpPr>
      <xdr:spPr>
        <a:xfrm>
          <a:off x="1981200" y="1112520"/>
          <a:ext cx="1531620" cy="1584960"/>
        </a:xfrm>
        <a:prstGeom prst="rect">
          <a:avLst/>
        </a:prstGeom>
        <a:solidFill>
          <a:srgbClr val="E397A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1</xdr:col>
      <xdr:colOff>415925</xdr:colOff>
      <xdr:row>4</xdr:row>
      <xdr:rowOff>101600</xdr:rowOff>
    </xdr:from>
    <xdr:to>
      <xdr:col>1</xdr:col>
      <xdr:colOff>5635925</xdr:colOff>
      <xdr:row>19</xdr:row>
      <xdr:rowOff>92225</xdr:rowOff>
    </xdr:to>
    <xdr:graphicFrame macro="">
      <xdr:nvGraphicFramePr>
        <xdr:cNvPr id="2" name="Gráfico 1">
          <a:extLst>
            <a:ext uri="{FF2B5EF4-FFF2-40B4-BE49-F238E27FC236}">
              <a16:creationId xmlns:a16="http://schemas.microsoft.com/office/drawing/2014/main" id="{7B7F5AB2-E9E3-CC4C-950D-4FAA460F3E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761999</xdr:colOff>
      <xdr:row>4</xdr:row>
      <xdr:rowOff>76199</xdr:rowOff>
    </xdr:from>
    <xdr:to>
      <xdr:col>1</xdr:col>
      <xdr:colOff>5219999</xdr:colOff>
      <xdr:row>18</xdr:row>
      <xdr:rowOff>80159</xdr:rowOff>
    </xdr:to>
    <xdr:graphicFrame macro="">
      <xdr:nvGraphicFramePr>
        <xdr:cNvPr id="2" name="Gráfico 1">
          <a:extLst>
            <a:ext uri="{FF2B5EF4-FFF2-40B4-BE49-F238E27FC236}">
              <a16:creationId xmlns:a16="http://schemas.microsoft.com/office/drawing/2014/main" id="{C351F4E1-81A5-454B-80E0-0C3E1B3E0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0.23531</cdr:x>
      <cdr:y>0.04557</cdr:y>
    </cdr:from>
    <cdr:to>
      <cdr:x>0.23652</cdr:x>
      <cdr:y>0.60377</cdr:y>
    </cdr:to>
    <cdr:cxnSp macro="">
      <cdr:nvCxnSpPr>
        <cdr:cNvPr id="3" name="Conector recto 2">
          <a:extLst xmlns:a="http://schemas.openxmlformats.org/drawingml/2006/main">
            <a:ext uri="{FF2B5EF4-FFF2-40B4-BE49-F238E27FC236}">
              <a16:creationId xmlns:a16="http://schemas.microsoft.com/office/drawing/2014/main" id="{E447B81D-6AA6-6658-1AC7-EE306151571B}"/>
            </a:ext>
          </a:extLst>
        </cdr:cNvPr>
        <cdr:cNvCxnSpPr/>
      </cdr:nvCxnSpPr>
      <cdr:spPr>
        <a:xfrm xmlns:a="http://schemas.openxmlformats.org/drawingml/2006/main">
          <a:off x="1124507" y="122693"/>
          <a:ext cx="5793" cy="1502907"/>
        </a:xfrm>
        <a:prstGeom xmlns:a="http://schemas.openxmlformats.org/drawingml/2006/main" prst="line">
          <a:avLst/>
        </a:prstGeom>
        <a:ln xmlns:a="http://schemas.openxmlformats.org/drawingml/2006/main">
          <a:solidFill>
            <a:schemeClr val="tx1"/>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1.xml><?xml version="1.0" encoding="utf-8"?>
<xdr:wsDr xmlns:xdr="http://schemas.openxmlformats.org/drawingml/2006/spreadsheetDrawing" xmlns:a="http://schemas.openxmlformats.org/drawingml/2006/main">
  <xdr:oneCellAnchor>
    <xdr:from>
      <xdr:col>0</xdr:col>
      <xdr:colOff>780505</xdr:colOff>
      <xdr:row>8</xdr:row>
      <xdr:rowOff>165461</xdr:rowOff>
    </xdr:from>
    <xdr:ext cx="5220000" cy="2610000"/>
    <xdr:graphicFrame macro="">
      <xdr:nvGraphicFramePr>
        <xdr:cNvPr id="12" name="Gráfico 1">
          <a:extLst>
            <a:ext uri="{FF2B5EF4-FFF2-40B4-BE49-F238E27FC236}">
              <a16:creationId xmlns:a16="http://schemas.microsoft.com/office/drawing/2014/main" id="{26DEAAE5-ACAD-48FF-A1BF-38A036EB3C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twoCellAnchor>
    <xdr:from>
      <xdr:col>10</xdr:col>
      <xdr:colOff>0</xdr:colOff>
      <xdr:row>32</xdr:row>
      <xdr:rowOff>38102</xdr:rowOff>
    </xdr:from>
    <xdr:to>
      <xdr:col>10</xdr:col>
      <xdr:colOff>190500</xdr:colOff>
      <xdr:row>46</xdr:row>
      <xdr:rowOff>104775</xdr:rowOff>
    </xdr:to>
    <xdr:graphicFrame macro="">
      <xdr:nvGraphicFramePr>
        <xdr:cNvPr id="7" name="Gráfico 6">
          <a:extLst>
            <a:ext uri="{FF2B5EF4-FFF2-40B4-BE49-F238E27FC236}">
              <a16:creationId xmlns:a16="http://schemas.microsoft.com/office/drawing/2014/main" id="{169A8A98-CDCF-4CB6-8B40-FDAFBB3370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1</xdr:col>
      <xdr:colOff>19050</xdr:colOff>
      <xdr:row>4</xdr:row>
      <xdr:rowOff>83819</xdr:rowOff>
    </xdr:from>
    <xdr:to>
      <xdr:col>1</xdr:col>
      <xdr:colOff>3371850</xdr:colOff>
      <xdr:row>19</xdr:row>
      <xdr:rowOff>99060</xdr:rowOff>
    </xdr:to>
    <xdr:graphicFrame macro="">
      <xdr:nvGraphicFramePr>
        <xdr:cNvPr id="13" name="Gráfico 12">
          <a:extLst>
            <a:ext uri="{FF2B5EF4-FFF2-40B4-BE49-F238E27FC236}">
              <a16:creationId xmlns:a16="http://schemas.microsoft.com/office/drawing/2014/main" id="{7C53E8CB-EE05-4618-8B93-CCD18E31D1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131445</xdr:colOff>
      <xdr:row>20</xdr:row>
      <xdr:rowOff>28575</xdr:rowOff>
    </xdr:from>
    <xdr:to>
      <xdr:col>1</xdr:col>
      <xdr:colOff>2937510</xdr:colOff>
      <xdr:row>34</xdr:row>
      <xdr:rowOff>171450</xdr:rowOff>
    </xdr:to>
    <xdr:graphicFrame macro="">
      <xdr:nvGraphicFramePr>
        <xdr:cNvPr id="2" name="Gráfico 1">
          <a:extLst>
            <a:ext uri="{FF2B5EF4-FFF2-40B4-BE49-F238E27FC236}">
              <a16:creationId xmlns:a16="http://schemas.microsoft.com/office/drawing/2014/main" id="{602D0AF6-91F7-6AE2-C970-CAC39C84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xdr:col>
      <xdr:colOff>662940</xdr:colOff>
      <xdr:row>4</xdr:row>
      <xdr:rowOff>234314</xdr:rowOff>
    </xdr:from>
    <xdr:to>
      <xdr:col>1</xdr:col>
      <xdr:colOff>5882940</xdr:colOff>
      <xdr:row>18</xdr:row>
      <xdr:rowOff>139214</xdr:rowOff>
    </xdr:to>
    <xdr:graphicFrame macro="">
      <xdr:nvGraphicFramePr>
        <xdr:cNvPr id="8" name="Gráfico 7">
          <a:extLst>
            <a:ext uri="{FF2B5EF4-FFF2-40B4-BE49-F238E27FC236}">
              <a16:creationId xmlns:a16="http://schemas.microsoft.com/office/drawing/2014/main" id="{E0CFE4C6-3AFB-4F78-9A09-97B1A23D42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481965</xdr:colOff>
      <xdr:row>4</xdr:row>
      <xdr:rowOff>257099</xdr:rowOff>
    </xdr:from>
    <xdr:to>
      <xdr:col>1</xdr:col>
      <xdr:colOff>3386640</xdr:colOff>
      <xdr:row>18</xdr:row>
      <xdr:rowOff>156284</xdr:rowOff>
    </xdr:to>
    <xdr:graphicFrame macro="">
      <xdr:nvGraphicFramePr>
        <xdr:cNvPr id="4" name="Gráfico 3">
          <a:extLst>
            <a:ext uri="{FF2B5EF4-FFF2-40B4-BE49-F238E27FC236}">
              <a16:creationId xmlns:a16="http://schemas.microsoft.com/office/drawing/2014/main" id="{A9D12CAE-2440-9B49-ABBD-C628070C17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371475</xdr:colOff>
      <xdr:row>21</xdr:row>
      <xdr:rowOff>83109</xdr:rowOff>
    </xdr:from>
    <xdr:to>
      <xdr:col>1</xdr:col>
      <xdr:colOff>3270435</xdr:colOff>
      <xdr:row>35</xdr:row>
      <xdr:rowOff>148029</xdr:rowOff>
    </xdr:to>
    <xdr:graphicFrame macro="">
      <xdr:nvGraphicFramePr>
        <xdr:cNvPr id="5" name="Gráfico 4">
          <a:extLst>
            <a:ext uri="{FF2B5EF4-FFF2-40B4-BE49-F238E27FC236}">
              <a16:creationId xmlns:a16="http://schemas.microsoft.com/office/drawing/2014/main" id="{34EE6639-0BE2-A14C-A5A1-937C2EFAF1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96884</xdr:colOff>
      <xdr:row>4</xdr:row>
      <xdr:rowOff>264069</xdr:rowOff>
    </xdr:from>
    <xdr:to>
      <xdr:col>3</xdr:col>
      <xdr:colOff>224069</xdr:colOff>
      <xdr:row>19</xdr:row>
      <xdr:rowOff>1329</xdr:rowOff>
    </xdr:to>
    <xdr:graphicFrame macro="">
      <xdr:nvGraphicFramePr>
        <xdr:cNvPr id="6" name="Gráfico 5">
          <a:extLst>
            <a:ext uri="{FF2B5EF4-FFF2-40B4-BE49-F238E27FC236}">
              <a16:creationId xmlns:a16="http://schemas.microsoft.com/office/drawing/2014/main" id="{5E069BF2-0D19-524A-8ED9-E32C05C638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19049</xdr:colOff>
      <xdr:row>21</xdr:row>
      <xdr:rowOff>107950</xdr:rowOff>
    </xdr:from>
    <xdr:to>
      <xdr:col>3</xdr:col>
      <xdr:colOff>142424</xdr:colOff>
      <xdr:row>36</xdr:row>
      <xdr:rowOff>108100</xdr:rowOff>
    </xdr:to>
    <xdr:graphicFrame macro="">
      <xdr:nvGraphicFramePr>
        <xdr:cNvPr id="11" name="Gráfico 1">
          <a:extLst>
            <a:ext uri="{FF2B5EF4-FFF2-40B4-BE49-F238E27FC236}">
              <a16:creationId xmlns:a16="http://schemas.microsoft.com/office/drawing/2014/main" id="{1B8A83DB-B524-FBAA-F459-5533E6A324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0.685</cdr:x>
      <cdr:y>0.00672</cdr:y>
    </cdr:from>
    <cdr:to>
      <cdr:x>0.685</cdr:x>
      <cdr:y>0.87359</cdr:y>
    </cdr:to>
    <cdr:cxnSp macro="">
      <cdr:nvCxnSpPr>
        <cdr:cNvPr id="2" name="Conector recto 1">
          <a:extLst xmlns:a="http://schemas.openxmlformats.org/drawingml/2006/main">
            <a:ext uri="{FF2B5EF4-FFF2-40B4-BE49-F238E27FC236}">
              <a16:creationId xmlns:a16="http://schemas.microsoft.com/office/drawing/2014/main" id="{9FAE9E70-652A-020C-7942-2DE3ABDEE17B}"/>
            </a:ext>
          </a:extLst>
        </cdr:cNvPr>
        <cdr:cNvCxnSpPr/>
      </cdr:nvCxnSpPr>
      <cdr:spPr>
        <a:xfrm xmlns:a="http://schemas.openxmlformats.org/drawingml/2006/main">
          <a:off x="1657263" y="12197"/>
          <a:ext cx="0" cy="1573371"/>
        </a:xfrm>
        <a:prstGeom xmlns:a="http://schemas.openxmlformats.org/drawingml/2006/main" prst="line">
          <a:avLst/>
        </a:prstGeom>
        <a:ln xmlns:a="http://schemas.openxmlformats.org/drawingml/2006/main" w="1270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6.xml><?xml version="1.0" encoding="utf-8"?>
<c:userShapes xmlns:c="http://schemas.openxmlformats.org/drawingml/2006/chart">
  <cdr:relSizeAnchor xmlns:cdr="http://schemas.openxmlformats.org/drawingml/2006/chartDrawing">
    <cdr:from>
      <cdr:x>0.69461</cdr:x>
      <cdr:y>0.02652</cdr:y>
    </cdr:from>
    <cdr:to>
      <cdr:x>0.69461</cdr:x>
      <cdr:y>0.8934</cdr:y>
    </cdr:to>
    <cdr:cxnSp macro="">
      <cdr:nvCxnSpPr>
        <cdr:cNvPr id="2" name="Conector recto 1">
          <a:extLst xmlns:a="http://schemas.openxmlformats.org/drawingml/2006/main">
            <a:ext uri="{FF2B5EF4-FFF2-40B4-BE49-F238E27FC236}">
              <a16:creationId xmlns:a16="http://schemas.microsoft.com/office/drawing/2014/main" id="{1B706FD2-BC22-46A9-3B74-49E0631C5E75}"/>
            </a:ext>
          </a:extLst>
        </cdr:cNvPr>
        <cdr:cNvCxnSpPr/>
      </cdr:nvCxnSpPr>
      <cdr:spPr>
        <a:xfrm xmlns:a="http://schemas.openxmlformats.org/drawingml/2006/main">
          <a:off x="1680510" y="48125"/>
          <a:ext cx="0" cy="1573389"/>
        </a:xfrm>
        <a:prstGeom xmlns:a="http://schemas.openxmlformats.org/drawingml/2006/main" prst="line">
          <a:avLst/>
        </a:prstGeom>
        <a:ln xmlns:a="http://schemas.openxmlformats.org/drawingml/2006/main" w="1270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7.xml><?xml version="1.0" encoding="utf-8"?>
<c:userShapes xmlns:c="http://schemas.openxmlformats.org/drawingml/2006/chart">
  <cdr:relSizeAnchor xmlns:cdr="http://schemas.openxmlformats.org/drawingml/2006/chartDrawing">
    <cdr:from>
      <cdr:x>0.68504</cdr:x>
      <cdr:y>0</cdr:y>
    </cdr:from>
    <cdr:to>
      <cdr:x>0.68504</cdr:x>
      <cdr:y>0.86272</cdr:y>
    </cdr:to>
    <cdr:cxnSp macro="">
      <cdr:nvCxnSpPr>
        <cdr:cNvPr id="3" name="Conector recto 2">
          <a:extLst xmlns:a="http://schemas.openxmlformats.org/drawingml/2006/main">
            <a:ext uri="{FF2B5EF4-FFF2-40B4-BE49-F238E27FC236}">
              <a16:creationId xmlns:a16="http://schemas.microsoft.com/office/drawing/2014/main" id="{41CA572D-641B-ACBF-5829-E6371FD889F3}"/>
            </a:ext>
          </a:extLst>
        </cdr:cNvPr>
        <cdr:cNvCxnSpPr/>
      </cdr:nvCxnSpPr>
      <cdr:spPr>
        <a:xfrm xmlns:a="http://schemas.openxmlformats.org/drawingml/2006/main">
          <a:off x="2042513" y="0"/>
          <a:ext cx="0" cy="1942126"/>
        </a:xfrm>
        <a:prstGeom xmlns:a="http://schemas.openxmlformats.org/drawingml/2006/main" prst="line">
          <a:avLst/>
        </a:prstGeom>
        <a:ln xmlns:a="http://schemas.openxmlformats.org/drawingml/2006/main" w="1270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8.xml><?xml version="1.0" encoding="utf-8"?>
<c:userShapes xmlns:c="http://schemas.openxmlformats.org/drawingml/2006/chart">
  <cdr:relSizeAnchor xmlns:cdr="http://schemas.openxmlformats.org/drawingml/2006/chartDrawing">
    <cdr:from>
      <cdr:x>0.675</cdr:x>
      <cdr:y>0.05729</cdr:y>
    </cdr:from>
    <cdr:to>
      <cdr:x>0.67708</cdr:x>
      <cdr:y>0.98438</cdr:y>
    </cdr:to>
    <cdr:cxnSp macro="">
      <cdr:nvCxnSpPr>
        <cdr:cNvPr id="3" name="Conector recto 2">
          <a:extLst xmlns:a="http://schemas.openxmlformats.org/drawingml/2006/main">
            <a:ext uri="{FF2B5EF4-FFF2-40B4-BE49-F238E27FC236}">
              <a16:creationId xmlns:a16="http://schemas.microsoft.com/office/drawing/2014/main" id="{FE9EB3A7-C526-56E3-C64A-972E7EA5BD1A}"/>
            </a:ext>
          </a:extLst>
        </cdr:cNvPr>
        <cdr:cNvCxnSpPr/>
      </cdr:nvCxnSpPr>
      <cdr:spPr>
        <a:xfrm xmlns:a="http://schemas.openxmlformats.org/drawingml/2006/main" flipH="1">
          <a:off x="3086100" y="157163"/>
          <a:ext cx="9525" cy="2543175"/>
        </a:xfrm>
        <a:prstGeom xmlns:a="http://schemas.openxmlformats.org/drawingml/2006/main" prst="line">
          <a:avLst/>
        </a:prstGeom>
        <a:ln xmlns:a="http://schemas.openxmlformats.org/drawingml/2006/main">
          <a:solidFill>
            <a:schemeClr val="tx1">
              <a:lumMod val="50000"/>
              <a:lumOff val="50000"/>
            </a:schemeClr>
          </a:solidFill>
        </a:ln>
      </cdr:spPr>
      <cdr:style>
        <a:lnRef xmlns:a="http://schemas.openxmlformats.org/drawingml/2006/main" idx="3">
          <a:schemeClr val="accent2"/>
        </a:lnRef>
        <a:fillRef xmlns:a="http://schemas.openxmlformats.org/drawingml/2006/main" idx="0">
          <a:schemeClr val="accent2"/>
        </a:fillRef>
        <a:effectRef xmlns:a="http://schemas.openxmlformats.org/drawingml/2006/main" idx="2">
          <a:schemeClr val="accent2"/>
        </a:effectRef>
        <a:fontRef xmlns:a="http://schemas.openxmlformats.org/drawingml/2006/main" idx="minor">
          <a:schemeClr val="tx1"/>
        </a:fontRef>
      </cdr:style>
    </cdr:cxnSp>
  </cdr:relSizeAnchor>
</c:userShapes>
</file>

<file path=xl/drawings/drawing59.xml><?xml version="1.0" encoding="utf-8"?>
<xdr:wsDr xmlns:xdr="http://schemas.openxmlformats.org/drawingml/2006/spreadsheetDrawing" xmlns:a="http://schemas.openxmlformats.org/drawingml/2006/main">
  <xdr:twoCellAnchor>
    <xdr:from>
      <xdr:col>1</xdr:col>
      <xdr:colOff>206339</xdr:colOff>
      <xdr:row>3</xdr:row>
      <xdr:rowOff>224118</xdr:rowOff>
    </xdr:from>
    <xdr:to>
      <xdr:col>1</xdr:col>
      <xdr:colOff>5190119</xdr:colOff>
      <xdr:row>18</xdr:row>
      <xdr:rowOff>24243</xdr:rowOff>
    </xdr:to>
    <xdr:graphicFrame macro="">
      <xdr:nvGraphicFramePr>
        <xdr:cNvPr id="4" name="Gráfico 3">
          <a:extLst>
            <a:ext uri="{FF2B5EF4-FFF2-40B4-BE49-F238E27FC236}">
              <a16:creationId xmlns:a16="http://schemas.microsoft.com/office/drawing/2014/main" id="{BA5CE4D8-C429-7341-8DD4-4376AF77E0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312419</xdr:colOff>
      <xdr:row>4</xdr:row>
      <xdr:rowOff>76199</xdr:rowOff>
    </xdr:from>
    <xdr:to>
      <xdr:col>1</xdr:col>
      <xdr:colOff>5532419</xdr:colOff>
      <xdr:row>18</xdr:row>
      <xdr:rowOff>80159</xdr:rowOff>
    </xdr:to>
    <xdr:graphicFrame macro="">
      <xdr:nvGraphicFramePr>
        <xdr:cNvPr id="2" name="Gráfico 1">
          <a:extLst>
            <a:ext uri="{FF2B5EF4-FFF2-40B4-BE49-F238E27FC236}">
              <a16:creationId xmlns:a16="http://schemas.microsoft.com/office/drawing/2014/main" id="{4BED5ADA-1D4D-4594-80A6-B0D52A3F90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630293</xdr:colOff>
      <xdr:row>6</xdr:row>
      <xdr:rowOff>202</xdr:rowOff>
    </xdr:from>
    <xdr:to>
      <xdr:col>1</xdr:col>
      <xdr:colOff>6220908</xdr:colOff>
      <xdr:row>25</xdr:row>
      <xdr:rowOff>51845</xdr:rowOff>
    </xdr:to>
    <xdr:graphicFrame macro="">
      <xdr:nvGraphicFramePr>
        <xdr:cNvPr id="2" name="Gráfico 1">
          <a:extLst>
            <a:ext uri="{FF2B5EF4-FFF2-40B4-BE49-F238E27FC236}">
              <a16:creationId xmlns:a16="http://schemas.microsoft.com/office/drawing/2014/main" id="{D627B684-68B0-054D-BAE7-C81FBABDC1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1629372</xdr:colOff>
      <xdr:row>28</xdr:row>
      <xdr:rowOff>87741</xdr:rowOff>
    </xdr:from>
    <xdr:to>
      <xdr:col>1</xdr:col>
      <xdr:colOff>5893322</xdr:colOff>
      <xdr:row>58</xdr:row>
      <xdr:rowOff>98872</xdr:rowOff>
    </xdr:to>
    <xdr:graphicFrame macro="">
      <xdr:nvGraphicFramePr>
        <xdr:cNvPr id="12" name="Gráfico 11">
          <a:extLst>
            <a:ext uri="{FF2B5EF4-FFF2-40B4-BE49-F238E27FC236}">
              <a16:creationId xmlns:a16="http://schemas.microsoft.com/office/drawing/2014/main" id="{6CF0BB83-FFE3-9D4C-8940-258714F81A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1801906</xdr:colOff>
      <xdr:row>62</xdr:row>
      <xdr:rowOff>100069</xdr:rowOff>
    </xdr:from>
    <xdr:to>
      <xdr:col>1</xdr:col>
      <xdr:colOff>5950137</xdr:colOff>
      <xdr:row>84</xdr:row>
      <xdr:rowOff>4035</xdr:rowOff>
    </xdr:to>
    <xdr:graphicFrame macro="">
      <xdr:nvGraphicFramePr>
        <xdr:cNvPr id="13" name="Gráfico 12">
          <a:extLst>
            <a:ext uri="{FF2B5EF4-FFF2-40B4-BE49-F238E27FC236}">
              <a16:creationId xmlns:a16="http://schemas.microsoft.com/office/drawing/2014/main" id="{5CFC852F-9770-4443-897B-CC8C79BB60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1.xml><?xml version="1.0" encoding="utf-8"?>
<xdr:wsDr xmlns:xdr="http://schemas.openxmlformats.org/drawingml/2006/spreadsheetDrawing" xmlns:a="http://schemas.openxmlformats.org/drawingml/2006/main">
  <xdr:oneCellAnchor>
    <xdr:from>
      <xdr:col>0</xdr:col>
      <xdr:colOff>688272</xdr:colOff>
      <xdr:row>3</xdr:row>
      <xdr:rowOff>142241</xdr:rowOff>
    </xdr:from>
    <xdr:ext cx="5220000" cy="2610000"/>
    <xdr:graphicFrame macro="">
      <xdr:nvGraphicFramePr>
        <xdr:cNvPr id="2" name="Gráfico 7">
          <a:extLst>
            <a:ext uri="{FF2B5EF4-FFF2-40B4-BE49-F238E27FC236}">
              <a16:creationId xmlns:a16="http://schemas.microsoft.com/office/drawing/2014/main" id="{76D3AAD8-BA7F-9C4D-A93A-9F0AD3BEA2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62.xml><?xml version="1.0" encoding="utf-8"?>
<xdr:wsDr xmlns:xdr="http://schemas.openxmlformats.org/drawingml/2006/spreadsheetDrawing" xmlns:a="http://schemas.openxmlformats.org/drawingml/2006/main">
  <xdr:oneCellAnchor>
    <xdr:from>
      <xdr:col>1</xdr:col>
      <xdr:colOff>0</xdr:colOff>
      <xdr:row>6</xdr:row>
      <xdr:rowOff>0</xdr:rowOff>
    </xdr:from>
    <xdr:ext cx="939653" cy="1155868"/>
    <xdr:graphicFrame macro="">
      <xdr:nvGraphicFramePr>
        <xdr:cNvPr id="9" name="Gráfico 10">
          <a:extLst>
            <a:ext uri="{FF2B5EF4-FFF2-40B4-BE49-F238E27FC236}">
              <a16:creationId xmlns:a16="http://schemas.microsoft.com/office/drawing/2014/main" id="{B1E599F4-E441-6A49-8219-B0AA37A1476A}"/>
            </a:ext>
            <a:ext uri="{147F2762-F138-4A5C-976F-8EAC2B608ADB}">
              <a16:predDERef xmlns:a16="http://schemas.microsoft.com/office/drawing/2014/main" pred="{924DC9C7-9905-489D-A391-4044137EEB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1</xdr:col>
      <xdr:colOff>1055774</xdr:colOff>
      <xdr:row>6</xdr:row>
      <xdr:rowOff>0</xdr:rowOff>
    </xdr:from>
    <xdr:ext cx="939653" cy="1155868"/>
    <xdr:graphicFrame macro="">
      <xdr:nvGraphicFramePr>
        <xdr:cNvPr id="10" name="Gráfico 11">
          <a:extLst>
            <a:ext uri="{FF2B5EF4-FFF2-40B4-BE49-F238E27FC236}">
              <a16:creationId xmlns:a16="http://schemas.microsoft.com/office/drawing/2014/main" id="{88C0AE6F-0904-8E4C-AF44-8076D223D0F5}"/>
            </a:ext>
            <a:ext uri="{147F2762-F138-4A5C-976F-8EAC2B608ADB}">
              <a16:predDERef xmlns:a16="http://schemas.microsoft.com/office/drawing/2014/main" pred="{E867CCCB-5FF1-4767-8037-ED3A38F487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1</xdr:col>
      <xdr:colOff>2122751</xdr:colOff>
      <xdr:row>6</xdr:row>
      <xdr:rowOff>0</xdr:rowOff>
    </xdr:from>
    <xdr:ext cx="1027658" cy="1155868"/>
    <xdr:graphicFrame macro="">
      <xdr:nvGraphicFramePr>
        <xdr:cNvPr id="11" name="Gráfico 12">
          <a:extLst>
            <a:ext uri="{FF2B5EF4-FFF2-40B4-BE49-F238E27FC236}">
              <a16:creationId xmlns:a16="http://schemas.microsoft.com/office/drawing/2014/main" id="{C8F133D9-BE33-0145-8249-D4E274546331}"/>
            </a:ext>
            <a:ext uri="{147F2762-F138-4A5C-976F-8EAC2B608ADB}">
              <a16:predDERef xmlns:a16="http://schemas.microsoft.com/office/drawing/2014/main" pred="{75EA1DD0-C298-471D-852E-89E0BAFCDE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1</xdr:col>
      <xdr:colOff>3349034</xdr:colOff>
      <xdr:row>6</xdr:row>
      <xdr:rowOff>0</xdr:rowOff>
    </xdr:from>
    <xdr:ext cx="939653" cy="1155868"/>
    <xdr:graphicFrame macro="">
      <xdr:nvGraphicFramePr>
        <xdr:cNvPr id="12" name="Gráfico 13">
          <a:extLst>
            <a:ext uri="{FF2B5EF4-FFF2-40B4-BE49-F238E27FC236}">
              <a16:creationId xmlns:a16="http://schemas.microsoft.com/office/drawing/2014/main" id="{F95800F0-17EE-B843-A44F-1EACE94D83AD}"/>
            </a:ext>
            <a:ext uri="{147F2762-F138-4A5C-976F-8EAC2B608ADB}">
              <a16:predDERef xmlns:a16="http://schemas.microsoft.com/office/drawing/2014/main" pred="{7A282C7A-6A81-45C2-9D2E-DE35960B06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1</xdr:col>
      <xdr:colOff>4533569</xdr:colOff>
      <xdr:row>5</xdr:row>
      <xdr:rowOff>169930</xdr:rowOff>
    </xdr:from>
    <xdr:ext cx="939652" cy="1155868"/>
    <xdr:graphicFrame macro="">
      <xdr:nvGraphicFramePr>
        <xdr:cNvPr id="13" name="Gráfico 14">
          <a:extLst>
            <a:ext uri="{FF2B5EF4-FFF2-40B4-BE49-F238E27FC236}">
              <a16:creationId xmlns:a16="http://schemas.microsoft.com/office/drawing/2014/main" id="{B96903CC-7607-1A41-AC02-83D9693EFBB0}"/>
            </a:ext>
            <a:ext uri="{147F2762-F138-4A5C-976F-8EAC2B608ADB}">
              <a16:predDERef xmlns:a16="http://schemas.microsoft.com/office/drawing/2014/main" pred="{0DAFCCF1-E12C-4DAB-B88B-6FD3A36F00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wsDr>
</file>

<file path=xl/drawings/drawing63.xml><?xml version="1.0" encoding="utf-8"?>
<xdr:wsDr xmlns:xdr="http://schemas.openxmlformats.org/drawingml/2006/spreadsheetDrawing" xmlns:a="http://schemas.openxmlformats.org/drawingml/2006/main">
  <xdr:twoCellAnchor editAs="oneCell">
    <xdr:from>
      <xdr:col>1</xdr:col>
      <xdr:colOff>1116068</xdr:colOff>
      <xdr:row>7</xdr:row>
      <xdr:rowOff>20244</xdr:rowOff>
    </xdr:from>
    <xdr:to>
      <xdr:col>1</xdr:col>
      <xdr:colOff>6123940</xdr:colOff>
      <xdr:row>21</xdr:row>
      <xdr:rowOff>110489</xdr:rowOff>
    </xdr:to>
    <xdr:graphicFrame macro="">
      <xdr:nvGraphicFramePr>
        <xdr:cNvPr id="4" name="Gráfico 3">
          <a:extLst>
            <a:ext uri="{FF2B5EF4-FFF2-40B4-BE49-F238E27FC236}">
              <a16:creationId xmlns:a16="http://schemas.microsoft.com/office/drawing/2014/main" id="{1AD25874-5224-0A43-A001-D509EEB689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1379009</xdr:colOff>
      <xdr:row>24</xdr:row>
      <xdr:rowOff>49273</xdr:rowOff>
    </xdr:from>
    <xdr:to>
      <xdr:col>1</xdr:col>
      <xdr:colOff>6213475</xdr:colOff>
      <xdr:row>40</xdr:row>
      <xdr:rowOff>635</xdr:rowOff>
    </xdr:to>
    <xdr:graphicFrame macro="">
      <xdr:nvGraphicFramePr>
        <xdr:cNvPr id="5" name="Gráfico 4">
          <a:extLst>
            <a:ext uri="{FF2B5EF4-FFF2-40B4-BE49-F238E27FC236}">
              <a16:creationId xmlns:a16="http://schemas.microsoft.com/office/drawing/2014/main" id="{94F9FFFE-DB6C-624D-A948-312C2B91B6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1390015</xdr:colOff>
      <xdr:row>43</xdr:row>
      <xdr:rowOff>150495</xdr:rowOff>
    </xdr:from>
    <xdr:to>
      <xdr:col>1</xdr:col>
      <xdr:colOff>6258560</xdr:colOff>
      <xdr:row>58</xdr:row>
      <xdr:rowOff>108585</xdr:rowOff>
    </xdr:to>
    <xdr:graphicFrame macro="">
      <xdr:nvGraphicFramePr>
        <xdr:cNvPr id="6" name="Gráfico 5">
          <a:extLst>
            <a:ext uri="{FF2B5EF4-FFF2-40B4-BE49-F238E27FC236}">
              <a16:creationId xmlns:a16="http://schemas.microsoft.com/office/drawing/2014/main" id="{04C6323E-7161-6647-BDA1-8D7297A935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1527175</xdr:colOff>
      <xdr:row>60</xdr:row>
      <xdr:rowOff>163194</xdr:rowOff>
    </xdr:from>
    <xdr:to>
      <xdr:col>1</xdr:col>
      <xdr:colOff>5978525</xdr:colOff>
      <xdr:row>75</xdr:row>
      <xdr:rowOff>152399</xdr:rowOff>
    </xdr:to>
    <xdr:graphicFrame macro="">
      <xdr:nvGraphicFramePr>
        <xdr:cNvPr id="9" name="Gráfico 1">
          <a:extLst>
            <a:ext uri="{FF2B5EF4-FFF2-40B4-BE49-F238E27FC236}">
              <a16:creationId xmlns:a16="http://schemas.microsoft.com/office/drawing/2014/main" id="{36F72F54-CA1F-15D2-7B00-F3E0C89844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0.69255</cdr:x>
      <cdr:y>0</cdr:y>
    </cdr:from>
    <cdr:to>
      <cdr:x>0.69255</cdr:x>
      <cdr:y>0.86687</cdr:y>
    </cdr:to>
    <cdr:cxnSp macro="">
      <cdr:nvCxnSpPr>
        <cdr:cNvPr id="2" name="Conector recto 1">
          <a:extLst xmlns:a="http://schemas.openxmlformats.org/drawingml/2006/main">
            <a:ext uri="{FF2B5EF4-FFF2-40B4-BE49-F238E27FC236}">
              <a16:creationId xmlns:a16="http://schemas.microsoft.com/office/drawing/2014/main" id="{9FAE9E70-652A-020C-7942-2DE3ABDEE17B}"/>
            </a:ext>
          </a:extLst>
        </cdr:cNvPr>
        <cdr:cNvCxnSpPr/>
      </cdr:nvCxnSpPr>
      <cdr:spPr>
        <a:xfrm xmlns:a="http://schemas.openxmlformats.org/drawingml/2006/main">
          <a:off x="1855568" y="0"/>
          <a:ext cx="0" cy="1614572"/>
        </a:xfrm>
        <a:prstGeom xmlns:a="http://schemas.openxmlformats.org/drawingml/2006/main" prst="line">
          <a:avLst/>
        </a:prstGeom>
        <a:ln xmlns:a="http://schemas.openxmlformats.org/drawingml/2006/main" w="1270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5.xml><?xml version="1.0" encoding="utf-8"?>
<c:userShapes xmlns:c="http://schemas.openxmlformats.org/drawingml/2006/chart">
  <cdr:relSizeAnchor xmlns:cdr="http://schemas.openxmlformats.org/drawingml/2006/chartDrawing">
    <cdr:from>
      <cdr:x>0.67347</cdr:x>
      <cdr:y>0</cdr:y>
    </cdr:from>
    <cdr:to>
      <cdr:x>0.67349</cdr:x>
      <cdr:y>0.76928</cdr:y>
    </cdr:to>
    <cdr:cxnSp macro="">
      <cdr:nvCxnSpPr>
        <cdr:cNvPr id="2" name="Conector recto 1">
          <a:extLst xmlns:a="http://schemas.openxmlformats.org/drawingml/2006/main">
            <a:ext uri="{FF2B5EF4-FFF2-40B4-BE49-F238E27FC236}">
              <a16:creationId xmlns:a16="http://schemas.microsoft.com/office/drawing/2014/main" id="{1B706FD2-BC22-46A9-3B74-49E0631C5E75}"/>
            </a:ext>
          </a:extLst>
        </cdr:cNvPr>
        <cdr:cNvCxnSpPr/>
      </cdr:nvCxnSpPr>
      <cdr:spPr>
        <a:xfrm xmlns:a="http://schemas.openxmlformats.org/drawingml/2006/main" flipH="1">
          <a:off x="3255877" y="0"/>
          <a:ext cx="97" cy="2264850"/>
        </a:xfrm>
        <a:prstGeom xmlns:a="http://schemas.openxmlformats.org/drawingml/2006/main" prst="line">
          <a:avLst/>
        </a:prstGeom>
        <a:ln xmlns:a="http://schemas.openxmlformats.org/drawingml/2006/main" w="1270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6.xml><?xml version="1.0" encoding="utf-8"?>
<c:userShapes xmlns:c="http://schemas.openxmlformats.org/drawingml/2006/chart">
  <cdr:relSizeAnchor xmlns:cdr="http://schemas.openxmlformats.org/drawingml/2006/chartDrawing">
    <cdr:from>
      <cdr:x>0.6841</cdr:x>
      <cdr:y>0</cdr:y>
    </cdr:from>
    <cdr:to>
      <cdr:x>0.6841</cdr:x>
      <cdr:y>0.86272</cdr:y>
    </cdr:to>
    <cdr:cxnSp macro="">
      <cdr:nvCxnSpPr>
        <cdr:cNvPr id="3" name="Conector recto 2">
          <a:extLst xmlns:a="http://schemas.openxmlformats.org/drawingml/2006/main">
            <a:ext uri="{FF2B5EF4-FFF2-40B4-BE49-F238E27FC236}">
              <a16:creationId xmlns:a16="http://schemas.microsoft.com/office/drawing/2014/main" id="{41CA572D-641B-ACBF-5829-E6371FD889F3}"/>
            </a:ext>
          </a:extLst>
        </cdr:cNvPr>
        <cdr:cNvCxnSpPr/>
      </cdr:nvCxnSpPr>
      <cdr:spPr>
        <a:xfrm xmlns:a="http://schemas.openxmlformats.org/drawingml/2006/main">
          <a:off x="1655087" y="0"/>
          <a:ext cx="0" cy="1573434"/>
        </a:xfrm>
        <a:prstGeom xmlns:a="http://schemas.openxmlformats.org/drawingml/2006/main" prst="line">
          <a:avLst/>
        </a:prstGeom>
        <a:ln xmlns:a="http://schemas.openxmlformats.org/drawingml/2006/main" w="1270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7.xml><?xml version="1.0" encoding="utf-8"?>
<c:userShapes xmlns:c="http://schemas.openxmlformats.org/drawingml/2006/chart">
  <cdr:relSizeAnchor xmlns:cdr="http://schemas.openxmlformats.org/drawingml/2006/chartDrawing">
    <cdr:from>
      <cdr:x>0.675</cdr:x>
      <cdr:y>0.05729</cdr:y>
    </cdr:from>
    <cdr:to>
      <cdr:x>0.67708</cdr:x>
      <cdr:y>0.98438</cdr:y>
    </cdr:to>
    <cdr:cxnSp macro="">
      <cdr:nvCxnSpPr>
        <cdr:cNvPr id="3" name="Conector recto 2">
          <a:extLst xmlns:a="http://schemas.openxmlformats.org/drawingml/2006/main">
            <a:ext uri="{FF2B5EF4-FFF2-40B4-BE49-F238E27FC236}">
              <a16:creationId xmlns:a16="http://schemas.microsoft.com/office/drawing/2014/main" id="{FE9EB3A7-C526-56E3-C64A-972E7EA5BD1A}"/>
            </a:ext>
          </a:extLst>
        </cdr:cNvPr>
        <cdr:cNvCxnSpPr/>
      </cdr:nvCxnSpPr>
      <cdr:spPr>
        <a:xfrm xmlns:a="http://schemas.openxmlformats.org/drawingml/2006/main" flipH="1">
          <a:off x="3086100" y="157163"/>
          <a:ext cx="9525" cy="2543175"/>
        </a:xfrm>
        <a:prstGeom xmlns:a="http://schemas.openxmlformats.org/drawingml/2006/main" prst="line">
          <a:avLst/>
        </a:prstGeom>
        <a:ln xmlns:a="http://schemas.openxmlformats.org/drawingml/2006/main">
          <a:solidFill>
            <a:schemeClr val="tx1">
              <a:lumMod val="50000"/>
              <a:lumOff val="50000"/>
            </a:schemeClr>
          </a:solidFill>
        </a:ln>
      </cdr:spPr>
      <cdr:style>
        <a:lnRef xmlns:a="http://schemas.openxmlformats.org/drawingml/2006/main" idx="3">
          <a:schemeClr val="accent2"/>
        </a:lnRef>
        <a:fillRef xmlns:a="http://schemas.openxmlformats.org/drawingml/2006/main" idx="0">
          <a:schemeClr val="accent2"/>
        </a:fillRef>
        <a:effectRef xmlns:a="http://schemas.openxmlformats.org/drawingml/2006/main" idx="2">
          <a:schemeClr val="accent2"/>
        </a:effectRef>
        <a:fontRef xmlns:a="http://schemas.openxmlformats.org/drawingml/2006/main" idx="minor">
          <a:schemeClr val="tx1"/>
        </a:fontRef>
      </cdr:style>
    </cdr:cxnSp>
  </cdr:relSizeAnchor>
</c:userShapes>
</file>

<file path=xl/drawings/drawing68.xml><?xml version="1.0" encoding="utf-8"?>
<xdr:wsDr xmlns:xdr="http://schemas.openxmlformats.org/drawingml/2006/spreadsheetDrawing" xmlns:a="http://schemas.openxmlformats.org/drawingml/2006/main">
  <xdr:twoCellAnchor>
    <xdr:from>
      <xdr:col>1</xdr:col>
      <xdr:colOff>244477</xdr:colOff>
      <xdr:row>3</xdr:row>
      <xdr:rowOff>156321</xdr:rowOff>
    </xdr:from>
    <xdr:to>
      <xdr:col>1</xdr:col>
      <xdr:colOff>5464477</xdr:colOff>
      <xdr:row>17</xdr:row>
      <xdr:rowOff>118371</xdr:rowOff>
    </xdr:to>
    <xdr:graphicFrame macro="">
      <xdr:nvGraphicFramePr>
        <xdr:cNvPr id="5" name="Gráfico 4">
          <a:extLst>
            <a:ext uri="{FF2B5EF4-FFF2-40B4-BE49-F238E27FC236}">
              <a16:creationId xmlns:a16="http://schemas.microsoft.com/office/drawing/2014/main" id="{3D54B516-082B-C64B-B47C-23201FBA2E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57150</xdr:colOff>
      <xdr:row>5</xdr:row>
      <xdr:rowOff>101600</xdr:rowOff>
    </xdr:from>
    <xdr:to>
      <xdr:col>1</xdr:col>
      <xdr:colOff>5286675</xdr:colOff>
      <xdr:row>20</xdr:row>
      <xdr:rowOff>145565</xdr:rowOff>
    </xdr:to>
    <xdr:graphicFrame macro="">
      <xdr:nvGraphicFramePr>
        <xdr:cNvPr id="2" name="Gráfico 1">
          <a:extLst>
            <a:ext uri="{FF2B5EF4-FFF2-40B4-BE49-F238E27FC236}">
              <a16:creationId xmlns:a16="http://schemas.microsoft.com/office/drawing/2014/main" id="{F44D9237-2639-554D-A85B-A16CDC2E10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389164</xdr:colOff>
      <xdr:row>23</xdr:row>
      <xdr:rowOff>53521</xdr:rowOff>
    </xdr:from>
    <xdr:to>
      <xdr:col>1</xdr:col>
      <xdr:colOff>5605354</xdr:colOff>
      <xdr:row>52</xdr:row>
      <xdr:rowOff>148590</xdr:rowOff>
    </xdr:to>
    <xdr:graphicFrame macro="">
      <xdr:nvGraphicFramePr>
        <xdr:cNvPr id="4" name="Gráfico 3">
          <a:extLst>
            <a:ext uri="{FF2B5EF4-FFF2-40B4-BE49-F238E27FC236}">
              <a16:creationId xmlns:a16="http://schemas.microsoft.com/office/drawing/2014/main" id="{F6EEF78E-3366-1649-B4AF-3DB840CD15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563880</xdr:colOff>
      <xdr:row>3</xdr:row>
      <xdr:rowOff>262889</xdr:rowOff>
    </xdr:from>
    <xdr:to>
      <xdr:col>1</xdr:col>
      <xdr:colOff>5783880</xdr:colOff>
      <xdr:row>13</xdr:row>
      <xdr:rowOff>45869</xdr:rowOff>
    </xdr:to>
    <xdr:graphicFrame macro="">
      <xdr:nvGraphicFramePr>
        <xdr:cNvPr id="4" name="Gráfico 3">
          <a:extLst>
            <a:ext uri="{FF2B5EF4-FFF2-40B4-BE49-F238E27FC236}">
              <a16:creationId xmlns:a16="http://schemas.microsoft.com/office/drawing/2014/main" id="{75AC3F3E-D4B6-450D-B465-EC04E0163E27}"/>
            </a:ext>
            <a:ext uri="{147F2762-F138-4A5C-976F-8EAC2B608ADB}">
              <a16:predDERef xmlns:a16="http://schemas.microsoft.com/office/drawing/2014/main" pred="{97EDD7CC-4F6E-42BF-9DD7-C09E35818A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420273</xdr:colOff>
      <xdr:row>6</xdr:row>
      <xdr:rowOff>110041</xdr:rowOff>
    </xdr:from>
    <xdr:to>
      <xdr:col>1</xdr:col>
      <xdr:colOff>4289334</xdr:colOff>
      <xdr:row>21</xdr:row>
      <xdr:rowOff>72572</xdr:rowOff>
    </xdr:to>
    <xdr:graphicFrame macro="">
      <xdr:nvGraphicFramePr>
        <xdr:cNvPr id="3" name="Gráfico 2">
          <a:extLst>
            <a:ext uri="{FF2B5EF4-FFF2-40B4-BE49-F238E27FC236}">
              <a16:creationId xmlns:a16="http://schemas.microsoft.com/office/drawing/2014/main" id="{DF8DE15D-43DB-4349-B075-93F0DFDEE2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435428</xdr:colOff>
      <xdr:row>26</xdr:row>
      <xdr:rowOff>108858</xdr:rowOff>
    </xdr:from>
    <xdr:to>
      <xdr:col>1</xdr:col>
      <xdr:colOff>4067809</xdr:colOff>
      <xdr:row>41</xdr:row>
      <xdr:rowOff>72572</xdr:rowOff>
    </xdr:to>
    <xdr:graphicFrame macro="">
      <xdr:nvGraphicFramePr>
        <xdr:cNvPr id="5" name="Gráfico 4">
          <a:extLst>
            <a:ext uri="{FF2B5EF4-FFF2-40B4-BE49-F238E27FC236}">
              <a16:creationId xmlns:a16="http://schemas.microsoft.com/office/drawing/2014/main" id="{C77FD949-0490-3A41-9AC1-C90587FE87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228600</xdr:colOff>
      <xdr:row>6</xdr:row>
      <xdr:rowOff>68943</xdr:rowOff>
    </xdr:from>
    <xdr:to>
      <xdr:col>1</xdr:col>
      <xdr:colOff>5448600</xdr:colOff>
      <xdr:row>21</xdr:row>
      <xdr:rowOff>107193</xdr:rowOff>
    </xdr:to>
    <xdr:graphicFrame macro="">
      <xdr:nvGraphicFramePr>
        <xdr:cNvPr id="2" name="Gráfico 1">
          <a:extLst>
            <a:ext uri="{FF2B5EF4-FFF2-40B4-BE49-F238E27FC236}">
              <a16:creationId xmlns:a16="http://schemas.microsoft.com/office/drawing/2014/main" id="{D1F693B5-A3BC-1841-A259-922F02B32B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472419</xdr:colOff>
      <xdr:row>7</xdr:row>
      <xdr:rowOff>175633</xdr:rowOff>
    </xdr:from>
    <xdr:to>
      <xdr:col>1</xdr:col>
      <xdr:colOff>2173111</xdr:colOff>
      <xdr:row>18</xdr:row>
      <xdr:rowOff>135397</xdr:rowOff>
    </xdr:to>
    <xdr:graphicFrame macro="">
      <xdr:nvGraphicFramePr>
        <xdr:cNvPr id="3" name="Gráfico 2">
          <a:extLst>
            <a:ext uri="{FF2B5EF4-FFF2-40B4-BE49-F238E27FC236}">
              <a16:creationId xmlns:a16="http://schemas.microsoft.com/office/drawing/2014/main" id="{27263D12-AA7A-AC44-ABFC-1C57D1AD8878}"/>
            </a:ext>
            <a:ext uri="{147F2762-F138-4A5C-976F-8EAC2B608ADB}">
              <a16:predDERef xmlns:a16="http://schemas.microsoft.com/office/drawing/2014/main" pred="{8F2FA48F-9002-B34E-8842-1033DACC44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2500269</xdr:colOff>
      <xdr:row>8</xdr:row>
      <xdr:rowOff>62743</xdr:rowOff>
    </xdr:from>
    <xdr:to>
      <xdr:col>1</xdr:col>
      <xdr:colOff>4174983</xdr:colOff>
      <xdr:row>18</xdr:row>
      <xdr:rowOff>96097</xdr:rowOff>
    </xdr:to>
    <xdr:graphicFrame macro="">
      <xdr:nvGraphicFramePr>
        <xdr:cNvPr id="4" name="Gráfico 3">
          <a:extLst>
            <a:ext uri="{FF2B5EF4-FFF2-40B4-BE49-F238E27FC236}">
              <a16:creationId xmlns:a16="http://schemas.microsoft.com/office/drawing/2014/main" id="{671F8238-6DCD-7349-8241-01831138CF29}"/>
            </a:ext>
            <a:ext uri="{147F2762-F138-4A5C-976F-8EAC2B608ADB}">
              <a16:predDERef xmlns:a16="http://schemas.microsoft.com/office/drawing/2014/main" pred="{C9D135C8-17EE-6747-87B4-FDA72B3405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4450093</xdr:colOff>
      <xdr:row>8</xdr:row>
      <xdr:rowOff>76855</xdr:rowOff>
    </xdr:from>
    <xdr:to>
      <xdr:col>1</xdr:col>
      <xdr:colOff>5884332</xdr:colOff>
      <xdr:row>18</xdr:row>
      <xdr:rowOff>56444</xdr:rowOff>
    </xdr:to>
    <xdr:graphicFrame macro="">
      <xdr:nvGraphicFramePr>
        <xdr:cNvPr id="5" name="Gráfico 4">
          <a:extLst>
            <a:ext uri="{FF2B5EF4-FFF2-40B4-BE49-F238E27FC236}">
              <a16:creationId xmlns:a16="http://schemas.microsoft.com/office/drawing/2014/main" id="{2FA1E327-D95E-8047-B680-4767335EBD8B}"/>
            </a:ext>
            <a:ext uri="{147F2762-F138-4A5C-976F-8EAC2B608ADB}">
              <a16:predDERef xmlns:a16="http://schemas.microsoft.com/office/drawing/2014/main" pred="{45381A15-946A-B147-A902-9E25CF6B3F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6180987</xdr:colOff>
      <xdr:row>9</xdr:row>
      <xdr:rowOff>6300</xdr:rowOff>
    </xdr:from>
    <xdr:to>
      <xdr:col>2</xdr:col>
      <xdr:colOff>551957</xdr:colOff>
      <xdr:row>18</xdr:row>
      <xdr:rowOff>98778</xdr:rowOff>
    </xdr:to>
    <xdr:graphicFrame macro="">
      <xdr:nvGraphicFramePr>
        <xdr:cNvPr id="6" name="Gráfico 5">
          <a:extLst>
            <a:ext uri="{FF2B5EF4-FFF2-40B4-BE49-F238E27FC236}">
              <a16:creationId xmlns:a16="http://schemas.microsoft.com/office/drawing/2014/main" id="{422FE781-B81F-B848-BF7C-00DB9248D023}"/>
            </a:ext>
            <a:ext uri="{147F2762-F138-4A5C-976F-8EAC2B608ADB}">
              <a16:predDERef xmlns:a16="http://schemas.microsoft.com/office/drawing/2014/main" pred="{CE7CCD10-3AEE-0B4D-8E9C-0EF0D10A4D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66674</xdr:colOff>
      <xdr:row>29</xdr:row>
      <xdr:rowOff>76200</xdr:rowOff>
    </xdr:from>
    <xdr:to>
      <xdr:col>2</xdr:col>
      <xdr:colOff>1261109</xdr:colOff>
      <xdr:row>36</xdr:row>
      <xdr:rowOff>198262</xdr:rowOff>
    </xdr:to>
    <xdr:graphicFrame macro="">
      <xdr:nvGraphicFramePr>
        <xdr:cNvPr id="15" name="Gráfico 14">
          <a:extLst>
            <a:ext uri="{FF2B5EF4-FFF2-40B4-BE49-F238E27FC236}">
              <a16:creationId xmlns:a16="http://schemas.microsoft.com/office/drawing/2014/main" id="{2B5D4A12-74B1-4C1D-B00D-37D6C6BCCC3B}"/>
            </a:ext>
            <a:ext uri="{147F2762-F138-4A5C-976F-8EAC2B608ADB}">
              <a16:predDERef xmlns:a16="http://schemas.microsoft.com/office/drawing/2014/main" pred="{8F2FA48F-9002-B34E-8842-1033DACC44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3</xdr:col>
      <xdr:colOff>179070</xdr:colOff>
      <xdr:row>29</xdr:row>
      <xdr:rowOff>140969</xdr:rowOff>
    </xdr:from>
    <xdr:to>
      <xdr:col>3</xdr:col>
      <xdr:colOff>1317482</xdr:colOff>
      <xdr:row>36</xdr:row>
      <xdr:rowOff>235161</xdr:rowOff>
    </xdr:to>
    <xdr:graphicFrame macro="">
      <xdr:nvGraphicFramePr>
        <xdr:cNvPr id="16" name="Gráfico 15">
          <a:extLst>
            <a:ext uri="{FF2B5EF4-FFF2-40B4-BE49-F238E27FC236}">
              <a16:creationId xmlns:a16="http://schemas.microsoft.com/office/drawing/2014/main" id="{35932F2D-04D9-40FA-850A-11AC814492D8}"/>
            </a:ext>
            <a:ext uri="{147F2762-F138-4A5C-976F-8EAC2B608ADB}">
              <a16:predDERef xmlns:a16="http://schemas.microsoft.com/office/drawing/2014/main" pred="{C9D135C8-17EE-6747-87B4-FDA72B3405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2</xdr:col>
      <xdr:colOff>361950</xdr:colOff>
      <xdr:row>37</xdr:row>
      <xdr:rowOff>28575</xdr:rowOff>
    </xdr:from>
    <xdr:to>
      <xdr:col>3</xdr:col>
      <xdr:colOff>866536</xdr:colOff>
      <xdr:row>38</xdr:row>
      <xdr:rowOff>78078</xdr:rowOff>
    </xdr:to>
    <xdr:pic>
      <xdr:nvPicPr>
        <xdr:cNvPr id="17" name="Imagen 16">
          <a:extLst>
            <a:ext uri="{FF2B5EF4-FFF2-40B4-BE49-F238E27FC236}">
              <a16:creationId xmlns:a16="http://schemas.microsoft.com/office/drawing/2014/main" id="{2AAB07EA-D1EF-4550-841F-F0D6D6C1BA88}"/>
            </a:ext>
          </a:extLst>
        </xdr:cNvPr>
        <xdr:cNvPicPr>
          <a:picLocks noChangeAspect="1"/>
        </xdr:cNvPicPr>
      </xdr:nvPicPr>
      <xdr:blipFill>
        <a:blip xmlns:r="http://schemas.openxmlformats.org/officeDocument/2006/relationships" r:embed="rId7"/>
        <a:stretch>
          <a:fillRect/>
        </a:stretch>
      </xdr:blipFill>
      <xdr:spPr>
        <a:xfrm>
          <a:off x="4653915" y="3236595"/>
          <a:ext cx="1918096" cy="222858"/>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825500</xdr:colOff>
      <xdr:row>4</xdr:row>
      <xdr:rowOff>54534</xdr:rowOff>
    </xdr:from>
    <xdr:to>
      <xdr:col>1</xdr:col>
      <xdr:colOff>6055025</xdr:colOff>
      <xdr:row>19</xdr:row>
      <xdr:rowOff>148029</xdr:rowOff>
    </xdr:to>
    <xdr:graphicFrame macro="">
      <xdr:nvGraphicFramePr>
        <xdr:cNvPr id="2" name="Gráfico 1">
          <a:extLst>
            <a:ext uri="{FF2B5EF4-FFF2-40B4-BE49-F238E27FC236}">
              <a16:creationId xmlns:a16="http://schemas.microsoft.com/office/drawing/2014/main" id="{670BFD9F-B60A-8B46-A326-347D2C8080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738840</xdr:colOff>
      <xdr:row>22</xdr:row>
      <xdr:rowOff>130734</xdr:rowOff>
    </xdr:from>
    <xdr:to>
      <xdr:col>1</xdr:col>
      <xdr:colOff>5977890</xdr:colOff>
      <xdr:row>38</xdr:row>
      <xdr:rowOff>71829</xdr:rowOff>
    </xdr:to>
    <xdr:graphicFrame macro="">
      <xdr:nvGraphicFramePr>
        <xdr:cNvPr id="3" name="Gráfico 2">
          <a:extLst>
            <a:ext uri="{FF2B5EF4-FFF2-40B4-BE49-F238E27FC236}">
              <a16:creationId xmlns:a16="http://schemas.microsoft.com/office/drawing/2014/main" id="{0DDD98D8-37EE-3349-8CD2-A720477ACE32}"/>
            </a:ext>
            <a:ext uri="{147F2762-F138-4A5C-976F-8EAC2B608ADB}">
              <a16:predDERef xmlns:a16="http://schemas.microsoft.com/office/drawing/2014/main" pred="{9D5A5B98-88B8-4CB5-9440-A827303AA8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945244</xdr:colOff>
      <xdr:row>41</xdr:row>
      <xdr:rowOff>78014</xdr:rowOff>
    </xdr:from>
    <xdr:to>
      <xdr:col>1</xdr:col>
      <xdr:colOff>6169054</xdr:colOff>
      <xdr:row>57</xdr:row>
      <xdr:rowOff>3869</xdr:rowOff>
    </xdr:to>
    <xdr:graphicFrame macro="">
      <xdr:nvGraphicFramePr>
        <xdr:cNvPr id="4" name="Gráfico 3">
          <a:extLst>
            <a:ext uri="{FF2B5EF4-FFF2-40B4-BE49-F238E27FC236}">
              <a16:creationId xmlns:a16="http://schemas.microsoft.com/office/drawing/2014/main" id="{925534C8-2516-574F-BB2C-49F1F4A149D2}"/>
            </a:ext>
            <a:ext uri="{147F2762-F138-4A5C-976F-8EAC2B608ADB}">
              <a16:predDERef xmlns:a16="http://schemas.microsoft.com/office/drawing/2014/main" pred="{9C395A47-F4BC-4158-8B67-D9D32A2F3D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1155700</xdr:colOff>
      <xdr:row>63</xdr:row>
      <xdr:rowOff>0</xdr:rowOff>
    </xdr:from>
    <xdr:to>
      <xdr:col>2</xdr:col>
      <xdr:colOff>203500</xdr:colOff>
      <xdr:row>78</xdr:row>
      <xdr:rowOff>95400</xdr:rowOff>
    </xdr:to>
    <xdr:graphicFrame macro="">
      <xdr:nvGraphicFramePr>
        <xdr:cNvPr id="6" name="Gráfico 5">
          <a:extLst>
            <a:ext uri="{FF2B5EF4-FFF2-40B4-BE49-F238E27FC236}">
              <a16:creationId xmlns:a16="http://schemas.microsoft.com/office/drawing/2014/main" id="{9297E181-18E6-8349-87D8-01FFE51352BB}"/>
            </a:ext>
            <a:ext uri="{147F2762-F138-4A5C-976F-8EAC2B608ADB}">
              <a16:predDERef xmlns:a16="http://schemas.microsoft.com/office/drawing/2014/main" pred="{0186AB36-16C2-4D62-BF68-2F8C7A838D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0.6896</cdr:x>
      <cdr:y>0.0356</cdr:y>
    </cdr:from>
    <cdr:to>
      <cdr:x>0.6896</cdr:x>
      <cdr:y>0.90249</cdr:y>
    </cdr:to>
    <cdr:cxnSp macro="">
      <cdr:nvCxnSpPr>
        <cdr:cNvPr id="5" name="Conector recto 4">
          <a:extLst xmlns:a="http://schemas.openxmlformats.org/drawingml/2006/main">
            <a:ext uri="{FF2B5EF4-FFF2-40B4-BE49-F238E27FC236}">
              <a16:creationId xmlns:a16="http://schemas.microsoft.com/office/drawing/2014/main" id="{BFB7FF60-C05F-D37A-1712-CD81FA1D2F79}"/>
            </a:ext>
          </a:extLst>
        </cdr:cNvPr>
        <cdr:cNvCxnSpPr/>
      </cdr:nvCxnSpPr>
      <cdr:spPr>
        <a:xfrm xmlns:a="http://schemas.openxmlformats.org/drawingml/2006/main">
          <a:off x="2088777" y="66115"/>
          <a:ext cx="0" cy="1609725"/>
        </a:xfrm>
        <a:prstGeom xmlns:a="http://schemas.openxmlformats.org/drawingml/2006/main" prst="line">
          <a:avLst/>
        </a:prstGeom>
        <a:ln xmlns:a="http://schemas.openxmlformats.org/drawingml/2006/main" w="1270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5.xml><?xml version="1.0" encoding="utf-8"?>
<c:userShapes xmlns:c="http://schemas.openxmlformats.org/drawingml/2006/chart">
  <cdr:relSizeAnchor xmlns:cdr="http://schemas.openxmlformats.org/drawingml/2006/chartDrawing">
    <cdr:from>
      <cdr:x>0.68751</cdr:x>
      <cdr:y>0.02706</cdr:y>
    </cdr:from>
    <cdr:to>
      <cdr:x>0.68751</cdr:x>
      <cdr:y>0.89394</cdr:y>
    </cdr:to>
    <cdr:cxnSp macro="">
      <cdr:nvCxnSpPr>
        <cdr:cNvPr id="2" name="Conector recto 1">
          <a:extLst xmlns:a="http://schemas.openxmlformats.org/drawingml/2006/main">
            <a:ext uri="{FF2B5EF4-FFF2-40B4-BE49-F238E27FC236}">
              <a16:creationId xmlns:a16="http://schemas.microsoft.com/office/drawing/2014/main" id="{1B706FD2-BC22-46A9-3B74-49E0631C5E75}"/>
            </a:ext>
          </a:extLst>
        </cdr:cNvPr>
        <cdr:cNvCxnSpPr/>
      </cdr:nvCxnSpPr>
      <cdr:spPr>
        <a:xfrm xmlns:a="http://schemas.openxmlformats.org/drawingml/2006/main">
          <a:off x="2082427" y="50240"/>
          <a:ext cx="0" cy="1609725"/>
        </a:xfrm>
        <a:prstGeom xmlns:a="http://schemas.openxmlformats.org/drawingml/2006/main" prst="line">
          <a:avLst/>
        </a:prstGeom>
        <a:ln xmlns:a="http://schemas.openxmlformats.org/drawingml/2006/main" w="1270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6.xml><?xml version="1.0" encoding="utf-8"?>
<c:userShapes xmlns:c="http://schemas.openxmlformats.org/drawingml/2006/chart">
  <cdr:relSizeAnchor xmlns:cdr="http://schemas.openxmlformats.org/drawingml/2006/chartDrawing">
    <cdr:from>
      <cdr:x>0.68751</cdr:x>
      <cdr:y>0.02706</cdr:y>
    </cdr:from>
    <cdr:to>
      <cdr:x>0.68751</cdr:x>
      <cdr:y>0.89394</cdr:y>
    </cdr:to>
    <cdr:cxnSp macro="">
      <cdr:nvCxnSpPr>
        <cdr:cNvPr id="2" name="Conector recto 1">
          <a:extLst xmlns:a="http://schemas.openxmlformats.org/drawingml/2006/main">
            <a:ext uri="{FF2B5EF4-FFF2-40B4-BE49-F238E27FC236}">
              <a16:creationId xmlns:a16="http://schemas.microsoft.com/office/drawing/2014/main" id="{1B706FD2-BC22-46A9-3B74-49E0631C5E75}"/>
            </a:ext>
          </a:extLst>
        </cdr:cNvPr>
        <cdr:cNvCxnSpPr/>
      </cdr:nvCxnSpPr>
      <cdr:spPr>
        <a:xfrm xmlns:a="http://schemas.openxmlformats.org/drawingml/2006/main">
          <a:off x="2082427" y="50240"/>
          <a:ext cx="0" cy="1609725"/>
        </a:xfrm>
        <a:prstGeom xmlns:a="http://schemas.openxmlformats.org/drawingml/2006/main" prst="line">
          <a:avLst/>
        </a:prstGeom>
        <a:ln xmlns:a="http://schemas.openxmlformats.org/drawingml/2006/main" w="1270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7.xml><?xml version="1.0" encoding="utf-8"?>
<xdr:wsDr xmlns:xdr="http://schemas.openxmlformats.org/drawingml/2006/spreadsheetDrawing" xmlns:a="http://schemas.openxmlformats.org/drawingml/2006/main">
  <xdr:twoCellAnchor>
    <xdr:from>
      <xdr:col>1</xdr:col>
      <xdr:colOff>899679</xdr:colOff>
      <xdr:row>4</xdr:row>
      <xdr:rowOff>267854</xdr:rowOff>
    </xdr:from>
    <xdr:to>
      <xdr:col>1</xdr:col>
      <xdr:colOff>6119679</xdr:colOff>
      <xdr:row>17</xdr:row>
      <xdr:rowOff>146776</xdr:rowOff>
    </xdr:to>
    <xdr:graphicFrame macro="">
      <xdr:nvGraphicFramePr>
        <xdr:cNvPr id="2" name="Gráfico 1">
          <a:extLst>
            <a:ext uri="{FF2B5EF4-FFF2-40B4-BE49-F238E27FC236}">
              <a16:creationId xmlns:a16="http://schemas.microsoft.com/office/drawing/2014/main" id="{9FC70538-C36F-F248-A35E-D6926AAEC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946150</xdr:colOff>
      <xdr:row>5</xdr:row>
      <xdr:rowOff>133626</xdr:rowOff>
    </xdr:from>
    <xdr:to>
      <xdr:col>1</xdr:col>
      <xdr:colOff>6168055</xdr:colOff>
      <xdr:row>21</xdr:row>
      <xdr:rowOff>426</xdr:rowOff>
    </xdr:to>
    <xdr:graphicFrame macro="">
      <xdr:nvGraphicFramePr>
        <xdr:cNvPr id="2" name="Gráfico 1">
          <a:extLst>
            <a:ext uri="{FF2B5EF4-FFF2-40B4-BE49-F238E27FC236}">
              <a16:creationId xmlns:a16="http://schemas.microsoft.com/office/drawing/2014/main" id="{D4561033-9CB6-6248-BDA1-239B70894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1085850</xdr:colOff>
      <xdr:row>59</xdr:row>
      <xdr:rowOff>111578</xdr:rowOff>
    </xdr:from>
    <xdr:to>
      <xdr:col>1</xdr:col>
      <xdr:colOff>6321090</xdr:colOff>
      <xdr:row>74</xdr:row>
      <xdr:rowOff>149828</xdr:rowOff>
    </xdr:to>
    <xdr:graphicFrame macro="">
      <xdr:nvGraphicFramePr>
        <xdr:cNvPr id="3" name="Gráfico 2">
          <a:extLst>
            <a:ext uri="{FF2B5EF4-FFF2-40B4-BE49-F238E27FC236}">
              <a16:creationId xmlns:a16="http://schemas.microsoft.com/office/drawing/2014/main" id="{D13C781C-EDAC-8B4D-9CD3-DB38DF979AB2}"/>
            </a:ext>
            <a:ext uri="{147F2762-F138-4A5C-976F-8EAC2B608ADB}">
              <a16:predDERef xmlns:a16="http://schemas.microsoft.com/office/drawing/2014/main" pred="{F9247511-1722-42B4-A2E5-9637E626F6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1201055</xdr:colOff>
      <xdr:row>28</xdr:row>
      <xdr:rowOff>0</xdr:rowOff>
    </xdr:from>
    <xdr:to>
      <xdr:col>1</xdr:col>
      <xdr:colOff>6434390</xdr:colOff>
      <xdr:row>53</xdr:row>
      <xdr:rowOff>148590</xdr:rowOff>
    </xdr:to>
    <xdr:graphicFrame macro="">
      <xdr:nvGraphicFramePr>
        <xdr:cNvPr id="4" name="Gráfico 3">
          <a:extLst>
            <a:ext uri="{FF2B5EF4-FFF2-40B4-BE49-F238E27FC236}">
              <a16:creationId xmlns:a16="http://schemas.microsoft.com/office/drawing/2014/main" id="{4DF891F4-55FC-2748-BE25-78F5CC973E18}"/>
            </a:ext>
            <a:ext uri="{147F2762-F138-4A5C-976F-8EAC2B608ADB}">
              <a16:predDERef xmlns:a16="http://schemas.microsoft.com/office/drawing/2014/main" pred="{D5CAF3F0-3577-4329-9891-CD2BB620BA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641758</xdr:colOff>
      <xdr:row>5</xdr:row>
      <xdr:rowOff>559</xdr:rowOff>
    </xdr:from>
    <xdr:to>
      <xdr:col>1</xdr:col>
      <xdr:colOff>5863663</xdr:colOff>
      <xdr:row>20</xdr:row>
      <xdr:rowOff>4519</xdr:rowOff>
    </xdr:to>
    <xdr:graphicFrame macro="">
      <xdr:nvGraphicFramePr>
        <xdr:cNvPr id="2" name="Gráfico 1">
          <a:extLst>
            <a:ext uri="{FF2B5EF4-FFF2-40B4-BE49-F238E27FC236}">
              <a16:creationId xmlns:a16="http://schemas.microsoft.com/office/drawing/2014/main" id="{04CDA441-F9AD-8C49-8EF7-F42F45A0CB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852693</xdr:colOff>
      <xdr:row>21</xdr:row>
      <xdr:rowOff>174326</xdr:rowOff>
    </xdr:from>
    <xdr:to>
      <xdr:col>1</xdr:col>
      <xdr:colOff>6061263</xdr:colOff>
      <xdr:row>36</xdr:row>
      <xdr:rowOff>71606</xdr:rowOff>
    </xdr:to>
    <xdr:graphicFrame macro="">
      <xdr:nvGraphicFramePr>
        <xdr:cNvPr id="3" name="Gráfico 2">
          <a:extLst>
            <a:ext uri="{FF2B5EF4-FFF2-40B4-BE49-F238E27FC236}">
              <a16:creationId xmlns:a16="http://schemas.microsoft.com/office/drawing/2014/main" id="{CF0B4208-6112-F247-9322-1476C4B4E03B}"/>
            </a:ext>
            <a:ext uri="{147F2762-F138-4A5C-976F-8EAC2B608ADB}">
              <a16:predDERef xmlns:a16="http://schemas.microsoft.com/office/drawing/2014/main" pred="{41E65761-3BFC-4383-B151-137CA84A7D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935792</xdr:colOff>
      <xdr:row>39</xdr:row>
      <xdr:rowOff>4054</xdr:rowOff>
    </xdr:from>
    <xdr:to>
      <xdr:col>2</xdr:col>
      <xdr:colOff>27407</xdr:colOff>
      <xdr:row>54</xdr:row>
      <xdr:rowOff>42304</xdr:rowOff>
    </xdr:to>
    <xdr:graphicFrame macro="">
      <xdr:nvGraphicFramePr>
        <xdr:cNvPr id="4" name="Gráfico 3">
          <a:extLst>
            <a:ext uri="{FF2B5EF4-FFF2-40B4-BE49-F238E27FC236}">
              <a16:creationId xmlns:a16="http://schemas.microsoft.com/office/drawing/2014/main" id="{6C373F25-7986-1C4F-90E1-055A33167AAD}"/>
            </a:ext>
            <a:ext uri="{147F2762-F138-4A5C-976F-8EAC2B608ADB}">
              <a16:predDERef xmlns:a16="http://schemas.microsoft.com/office/drawing/2014/main" pred="{DB07F953-1737-4FA3-91AE-072207E79B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1136499</xdr:colOff>
      <xdr:row>57</xdr:row>
      <xdr:rowOff>10758</xdr:rowOff>
    </xdr:from>
    <xdr:to>
      <xdr:col>2</xdr:col>
      <xdr:colOff>224304</xdr:colOff>
      <xdr:row>82</xdr:row>
      <xdr:rowOff>152400</xdr:rowOff>
    </xdr:to>
    <xdr:graphicFrame macro="">
      <xdr:nvGraphicFramePr>
        <xdr:cNvPr id="5" name="Gráfico 4">
          <a:extLst>
            <a:ext uri="{FF2B5EF4-FFF2-40B4-BE49-F238E27FC236}">
              <a16:creationId xmlns:a16="http://schemas.microsoft.com/office/drawing/2014/main" id="{C9071780-19BD-B446-8EF7-226A1EFB4018}"/>
            </a:ext>
            <a:ext uri="{147F2762-F138-4A5C-976F-8EAC2B608ADB}">
              <a16:predDERef xmlns:a16="http://schemas.microsoft.com/office/drawing/2014/main" pred="{FC8AD7BE-D96E-4531-ACEC-287E37FBB2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4</xdr:row>
      <xdr:rowOff>0</xdr:rowOff>
    </xdr:from>
    <xdr:to>
      <xdr:col>1</xdr:col>
      <xdr:colOff>5220000</xdr:colOff>
      <xdr:row>18</xdr:row>
      <xdr:rowOff>3960</xdr:rowOff>
    </xdr:to>
    <xdr:graphicFrame macro="">
      <xdr:nvGraphicFramePr>
        <xdr:cNvPr id="2" name="Gráfico 1">
          <a:extLst>
            <a:ext uri="{FF2B5EF4-FFF2-40B4-BE49-F238E27FC236}">
              <a16:creationId xmlns:a16="http://schemas.microsoft.com/office/drawing/2014/main" id="{160D2503-78AE-4196-BA82-1F8D577151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c:userShapes xmlns:c="http://schemas.openxmlformats.org/drawingml/2006/chart">
  <cdr:relSizeAnchor xmlns:cdr="http://schemas.openxmlformats.org/drawingml/2006/chartDrawing">
    <cdr:from>
      <cdr:x>0.6896</cdr:x>
      <cdr:y>0.0356</cdr:y>
    </cdr:from>
    <cdr:to>
      <cdr:x>0.6896</cdr:x>
      <cdr:y>0.90249</cdr:y>
    </cdr:to>
    <cdr:cxnSp macro="">
      <cdr:nvCxnSpPr>
        <cdr:cNvPr id="5" name="Conector recto 4">
          <a:extLst xmlns:a="http://schemas.openxmlformats.org/drawingml/2006/main">
            <a:ext uri="{FF2B5EF4-FFF2-40B4-BE49-F238E27FC236}">
              <a16:creationId xmlns:a16="http://schemas.microsoft.com/office/drawing/2014/main" id="{BFB7FF60-C05F-D37A-1712-CD81FA1D2F79}"/>
            </a:ext>
          </a:extLst>
        </cdr:cNvPr>
        <cdr:cNvCxnSpPr/>
      </cdr:nvCxnSpPr>
      <cdr:spPr>
        <a:xfrm xmlns:a="http://schemas.openxmlformats.org/drawingml/2006/main">
          <a:off x="2088777" y="66115"/>
          <a:ext cx="0" cy="1609725"/>
        </a:xfrm>
        <a:prstGeom xmlns:a="http://schemas.openxmlformats.org/drawingml/2006/main" prst="line">
          <a:avLst/>
        </a:prstGeom>
        <a:ln xmlns:a="http://schemas.openxmlformats.org/drawingml/2006/main" w="1270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1.xml><?xml version="1.0" encoding="utf-8"?>
<c:userShapes xmlns:c="http://schemas.openxmlformats.org/drawingml/2006/chart">
  <cdr:relSizeAnchor xmlns:cdr="http://schemas.openxmlformats.org/drawingml/2006/chartDrawing">
    <cdr:from>
      <cdr:x>0.68751</cdr:x>
      <cdr:y>0.02706</cdr:y>
    </cdr:from>
    <cdr:to>
      <cdr:x>0.68751</cdr:x>
      <cdr:y>0.89394</cdr:y>
    </cdr:to>
    <cdr:cxnSp macro="">
      <cdr:nvCxnSpPr>
        <cdr:cNvPr id="2" name="Conector recto 1">
          <a:extLst xmlns:a="http://schemas.openxmlformats.org/drawingml/2006/main">
            <a:ext uri="{FF2B5EF4-FFF2-40B4-BE49-F238E27FC236}">
              <a16:creationId xmlns:a16="http://schemas.microsoft.com/office/drawing/2014/main" id="{1B706FD2-BC22-46A9-3B74-49E0631C5E75}"/>
            </a:ext>
          </a:extLst>
        </cdr:cNvPr>
        <cdr:cNvCxnSpPr/>
      </cdr:nvCxnSpPr>
      <cdr:spPr>
        <a:xfrm xmlns:a="http://schemas.openxmlformats.org/drawingml/2006/main">
          <a:off x="2082427" y="50240"/>
          <a:ext cx="0" cy="1609725"/>
        </a:xfrm>
        <a:prstGeom xmlns:a="http://schemas.openxmlformats.org/drawingml/2006/main" prst="line">
          <a:avLst/>
        </a:prstGeom>
        <a:ln xmlns:a="http://schemas.openxmlformats.org/drawingml/2006/main" w="1270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2.xml><?xml version="1.0" encoding="utf-8"?>
<c:userShapes xmlns:c="http://schemas.openxmlformats.org/drawingml/2006/chart">
  <cdr:relSizeAnchor xmlns:cdr="http://schemas.openxmlformats.org/drawingml/2006/chartDrawing">
    <cdr:from>
      <cdr:x>0.68751</cdr:x>
      <cdr:y>0.02706</cdr:y>
    </cdr:from>
    <cdr:to>
      <cdr:x>0.68751</cdr:x>
      <cdr:y>0.89394</cdr:y>
    </cdr:to>
    <cdr:cxnSp macro="">
      <cdr:nvCxnSpPr>
        <cdr:cNvPr id="2" name="Conector recto 1">
          <a:extLst xmlns:a="http://schemas.openxmlformats.org/drawingml/2006/main">
            <a:ext uri="{FF2B5EF4-FFF2-40B4-BE49-F238E27FC236}">
              <a16:creationId xmlns:a16="http://schemas.microsoft.com/office/drawing/2014/main" id="{1B706FD2-BC22-46A9-3B74-49E0631C5E75}"/>
            </a:ext>
          </a:extLst>
        </cdr:cNvPr>
        <cdr:cNvCxnSpPr/>
      </cdr:nvCxnSpPr>
      <cdr:spPr>
        <a:xfrm xmlns:a="http://schemas.openxmlformats.org/drawingml/2006/main">
          <a:off x="2082427" y="50240"/>
          <a:ext cx="0" cy="1609725"/>
        </a:xfrm>
        <a:prstGeom xmlns:a="http://schemas.openxmlformats.org/drawingml/2006/main" prst="line">
          <a:avLst/>
        </a:prstGeom>
        <a:ln xmlns:a="http://schemas.openxmlformats.org/drawingml/2006/main" w="1270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3.xml><?xml version="1.0" encoding="utf-8"?>
<xdr:wsDr xmlns:xdr="http://schemas.openxmlformats.org/drawingml/2006/spreadsheetDrawing" xmlns:a="http://schemas.openxmlformats.org/drawingml/2006/main">
  <xdr:twoCellAnchor>
    <xdr:from>
      <xdr:col>1</xdr:col>
      <xdr:colOff>168699</xdr:colOff>
      <xdr:row>4</xdr:row>
      <xdr:rowOff>0</xdr:rowOff>
    </xdr:from>
    <xdr:to>
      <xdr:col>1</xdr:col>
      <xdr:colOff>5388699</xdr:colOff>
      <xdr:row>19</xdr:row>
      <xdr:rowOff>38250</xdr:rowOff>
    </xdr:to>
    <xdr:graphicFrame macro="">
      <xdr:nvGraphicFramePr>
        <xdr:cNvPr id="2" name="Gráfico 1">
          <a:extLst>
            <a:ext uri="{FF2B5EF4-FFF2-40B4-BE49-F238E27FC236}">
              <a16:creationId xmlns:a16="http://schemas.microsoft.com/office/drawing/2014/main" id="{59EA98E9-2495-8545-9FCE-CFE3B842E5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316228</xdr:colOff>
      <xdr:row>5</xdr:row>
      <xdr:rowOff>144964</xdr:rowOff>
    </xdr:from>
    <xdr:to>
      <xdr:col>1</xdr:col>
      <xdr:colOff>5534323</xdr:colOff>
      <xdr:row>21</xdr:row>
      <xdr:rowOff>15574</xdr:rowOff>
    </xdr:to>
    <xdr:graphicFrame macro="">
      <xdr:nvGraphicFramePr>
        <xdr:cNvPr id="2" name="Gráfico 1">
          <a:extLst>
            <a:ext uri="{FF2B5EF4-FFF2-40B4-BE49-F238E27FC236}">
              <a16:creationId xmlns:a16="http://schemas.microsoft.com/office/drawing/2014/main" id="{606EE5C4-6E2D-6C46-AA68-D7BDC16FCE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537029</xdr:colOff>
      <xdr:row>22</xdr:row>
      <xdr:rowOff>69035</xdr:rowOff>
    </xdr:from>
    <xdr:to>
      <xdr:col>1</xdr:col>
      <xdr:colOff>5753219</xdr:colOff>
      <xdr:row>43</xdr:row>
      <xdr:rowOff>162199</xdr:rowOff>
    </xdr:to>
    <xdr:graphicFrame macro="">
      <xdr:nvGraphicFramePr>
        <xdr:cNvPr id="3" name="Gráfico 2">
          <a:extLst>
            <a:ext uri="{FF2B5EF4-FFF2-40B4-BE49-F238E27FC236}">
              <a16:creationId xmlns:a16="http://schemas.microsoft.com/office/drawing/2014/main" id="{44E8213A-ECDA-094C-A212-735EDA3B8D94}"/>
            </a:ext>
            <a:ext uri="{147F2762-F138-4A5C-976F-8EAC2B608ADB}">
              <a16:predDERef xmlns:a16="http://schemas.microsoft.com/office/drawing/2014/main" pred="{7B62009E-1BCF-47F5-B2A4-86FB4E1AB1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965382</xdr:colOff>
      <xdr:row>47</xdr:row>
      <xdr:rowOff>95251</xdr:rowOff>
    </xdr:from>
    <xdr:to>
      <xdr:col>2</xdr:col>
      <xdr:colOff>253212</xdr:colOff>
      <xdr:row>60</xdr:row>
      <xdr:rowOff>15391</xdr:rowOff>
    </xdr:to>
    <xdr:graphicFrame macro="">
      <xdr:nvGraphicFramePr>
        <xdr:cNvPr id="4" name="Gráfico 3">
          <a:extLst>
            <a:ext uri="{FF2B5EF4-FFF2-40B4-BE49-F238E27FC236}">
              <a16:creationId xmlns:a16="http://schemas.microsoft.com/office/drawing/2014/main" id="{2CDF91BC-CBA1-6147-8097-535883317E47}"/>
            </a:ext>
            <a:ext uri="{147F2762-F138-4A5C-976F-8EAC2B608ADB}">
              <a16:predDERef xmlns:a16="http://schemas.microsoft.com/office/drawing/2014/main" pred="{8D2203D9-01E8-4AF6-A0ED-EA1AD3AA5E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383472</xdr:colOff>
      <xdr:row>6</xdr:row>
      <xdr:rowOff>85453</xdr:rowOff>
    </xdr:from>
    <xdr:to>
      <xdr:col>1</xdr:col>
      <xdr:colOff>5603472</xdr:colOff>
      <xdr:row>21</xdr:row>
      <xdr:rowOff>153548</xdr:rowOff>
    </xdr:to>
    <xdr:graphicFrame macro="">
      <xdr:nvGraphicFramePr>
        <xdr:cNvPr id="2" name="Gráfico 1">
          <a:extLst>
            <a:ext uri="{FF2B5EF4-FFF2-40B4-BE49-F238E27FC236}">
              <a16:creationId xmlns:a16="http://schemas.microsoft.com/office/drawing/2014/main" id="{74915950-1473-9F46-9DC9-0164410C8F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297865</xdr:colOff>
      <xdr:row>6</xdr:row>
      <xdr:rowOff>146494</xdr:rowOff>
    </xdr:from>
    <xdr:to>
      <xdr:col>1</xdr:col>
      <xdr:colOff>1659890</xdr:colOff>
      <xdr:row>14</xdr:row>
      <xdr:rowOff>86360</xdr:rowOff>
    </xdr:to>
    <xdr:graphicFrame macro="">
      <xdr:nvGraphicFramePr>
        <xdr:cNvPr id="4" name="Gráfico 3">
          <a:extLst>
            <a:ext uri="{FF2B5EF4-FFF2-40B4-BE49-F238E27FC236}">
              <a16:creationId xmlns:a16="http://schemas.microsoft.com/office/drawing/2014/main" id="{5857C847-632A-8B4A-8201-53B85C085C86}"/>
            </a:ext>
            <a:ext uri="{147F2762-F138-4A5C-976F-8EAC2B608ADB}">
              <a16:predDERef xmlns:a16="http://schemas.microsoft.com/office/drawing/2014/main" pred="{6CB9494A-81A3-48D3-A6ED-8D6E804547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2132965</xdr:colOff>
      <xdr:row>7</xdr:row>
      <xdr:rowOff>34290</xdr:rowOff>
    </xdr:from>
    <xdr:to>
      <xdr:col>1</xdr:col>
      <xdr:colOff>3095102</xdr:colOff>
      <xdr:row>14</xdr:row>
      <xdr:rowOff>97117</xdr:rowOff>
    </xdr:to>
    <xdr:graphicFrame macro="">
      <xdr:nvGraphicFramePr>
        <xdr:cNvPr id="9" name="Gráfico 8">
          <a:extLst>
            <a:ext uri="{FF2B5EF4-FFF2-40B4-BE49-F238E27FC236}">
              <a16:creationId xmlns:a16="http://schemas.microsoft.com/office/drawing/2014/main" id="{AC952211-63B2-194A-8EC6-7B101324FC08}"/>
            </a:ext>
            <a:ext uri="{147F2762-F138-4A5C-976F-8EAC2B608ADB}">
              <a16:predDERef xmlns:a16="http://schemas.microsoft.com/office/drawing/2014/main" pred="{CE4F7BA2-2C48-4FF1-B1FE-5CD587C2F3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5180964</xdr:colOff>
      <xdr:row>7</xdr:row>
      <xdr:rowOff>67945</xdr:rowOff>
    </xdr:from>
    <xdr:to>
      <xdr:col>1</xdr:col>
      <xdr:colOff>6118336</xdr:colOff>
      <xdr:row>14</xdr:row>
      <xdr:rowOff>102197</xdr:rowOff>
    </xdr:to>
    <xdr:graphicFrame macro="">
      <xdr:nvGraphicFramePr>
        <xdr:cNvPr id="10" name="Gráfico 9">
          <a:extLst>
            <a:ext uri="{FF2B5EF4-FFF2-40B4-BE49-F238E27FC236}">
              <a16:creationId xmlns:a16="http://schemas.microsoft.com/office/drawing/2014/main" id="{8777F403-6DCA-AA44-A383-57C493F31DB5}"/>
            </a:ext>
            <a:ext uri="{147F2762-F138-4A5C-976F-8EAC2B608ADB}">
              <a16:predDERef xmlns:a16="http://schemas.microsoft.com/office/drawing/2014/main" pred="{49E255CD-907B-4E65-970E-0B000D23FB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3650989</xdr:colOff>
      <xdr:row>7</xdr:row>
      <xdr:rowOff>59690</xdr:rowOff>
    </xdr:from>
    <xdr:to>
      <xdr:col>1</xdr:col>
      <xdr:colOff>4622651</xdr:colOff>
      <xdr:row>14</xdr:row>
      <xdr:rowOff>130137</xdr:rowOff>
    </xdr:to>
    <xdr:graphicFrame macro="">
      <xdr:nvGraphicFramePr>
        <xdr:cNvPr id="11" name="Gráfico 10">
          <a:extLst>
            <a:ext uri="{FF2B5EF4-FFF2-40B4-BE49-F238E27FC236}">
              <a16:creationId xmlns:a16="http://schemas.microsoft.com/office/drawing/2014/main" id="{EAC13F35-B52F-C748-A787-C73322C38A56}"/>
            </a:ext>
            <a:ext uri="{147F2762-F138-4A5C-976F-8EAC2B608ADB}">
              <a16:predDERef xmlns:a16="http://schemas.microsoft.com/office/drawing/2014/main" pred="{2AC90778-E5EA-4CB4-BFDD-F480FF967F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6706422</xdr:colOff>
      <xdr:row>7</xdr:row>
      <xdr:rowOff>86995</xdr:rowOff>
    </xdr:from>
    <xdr:to>
      <xdr:col>2</xdr:col>
      <xdr:colOff>762934</xdr:colOff>
      <xdr:row>14</xdr:row>
      <xdr:rowOff>125057</xdr:rowOff>
    </xdr:to>
    <xdr:graphicFrame macro="">
      <xdr:nvGraphicFramePr>
        <xdr:cNvPr id="12" name="Gráfico 11">
          <a:extLst>
            <a:ext uri="{FF2B5EF4-FFF2-40B4-BE49-F238E27FC236}">
              <a16:creationId xmlns:a16="http://schemas.microsoft.com/office/drawing/2014/main" id="{4EF6FFE7-CCE5-5148-AE93-4CEF022BACCB}"/>
            </a:ext>
            <a:ext uri="{147F2762-F138-4A5C-976F-8EAC2B608ADB}">
              <a16:predDERef xmlns:a16="http://schemas.microsoft.com/office/drawing/2014/main" pred="{EAB36FD9-80C1-41CB-AFE4-6CE1E8E232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8</xdr:col>
      <xdr:colOff>0</xdr:colOff>
      <xdr:row>2</xdr:row>
      <xdr:rowOff>0</xdr:rowOff>
    </xdr:from>
    <xdr:to>
      <xdr:col>16</xdr:col>
      <xdr:colOff>53788</xdr:colOff>
      <xdr:row>2</xdr:row>
      <xdr:rowOff>7284</xdr:rowOff>
    </xdr:to>
    <xdr:graphicFrame macro="">
      <xdr:nvGraphicFramePr>
        <xdr:cNvPr id="3" name="Gráfico 2">
          <a:extLst>
            <a:ext uri="{FF2B5EF4-FFF2-40B4-BE49-F238E27FC236}">
              <a16:creationId xmlns:a16="http://schemas.microsoft.com/office/drawing/2014/main" id="{BE2450ED-810D-6445-8E00-4FF86FF478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1208368</xdr:colOff>
      <xdr:row>4</xdr:row>
      <xdr:rowOff>2017</xdr:rowOff>
    </xdr:from>
    <xdr:to>
      <xdr:col>1</xdr:col>
      <xdr:colOff>6553499</xdr:colOff>
      <xdr:row>30</xdr:row>
      <xdr:rowOff>35858</xdr:rowOff>
    </xdr:to>
    <xdr:graphicFrame macro="">
      <xdr:nvGraphicFramePr>
        <xdr:cNvPr id="5" name="Gráfico 4">
          <a:extLst>
            <a:ext uri="{FF2B5EF4-FFF2-40B4-BE49-F238E27FC236}">
              <a16:creationId xmlns:a16="http://schemas.microsoft.com/office/drawing/2014/main" id="{A88E000F-8D76-C248-8174-76031002B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461109</xdr:colOff>
      <xdr:row>5</xdr:row>
      <xdr:rowOff>89216</xdr:rowOff>
    </xdr:from>
    <xdr:to>
      <xdr:col>1</xdr:col>
      <xdr:colOff>5694444</xdr:colOff>
      <xdr:row>19</xdr:row>
      <xdr:rowOff>140801</xdr:rowOff>
    </xdr:to>
    <xdr:graphicFrame macro="">
      <xdr:nvGraphicFramePr>
        <xdr:cNvPr id="3" name="Gráfico 2">
          <a:extLst>
            <a:ext uri="{FF2B5EF4-FFF2-40B4-BE49-F238E27FC236}">
              <a16:creationId xmlns:a16="http://schemas.microsoft.com/office/drawing/2014/main" id="{72DCE27A-14E5-8843-A3F4-29FE383728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470145</xdr:colOff>
      <xdr:row>21</xdr:row>
      <xdr:rowOff>90457</xdr:rowOff>
    </xdr:from>
    <xdr:to>
      <xdr:col>1</xdr:col>
      <xdr:colOff>5680620</xdr:colOff>
      <xdr:row>36</xdr:row>
      <xdr:rowOff>10597</xdr:rowOff>
    </xdr:to>
    <xdr:graphicFrame macro="">
      <xdr:nvGraphicFramePr>
        <xdr:cNvPr id="4" name="Gráfico 3">
          <a:extLst>
            <a:ext uri="{FF2B5EF4-FFF2-40B4-BE49-F238E27FC236}">
              <a16:creationId xmlns:a16="http://schemas.microsoft.com/office/drawing/2014/main" id="{2601885F-7A50-E946-9C64-C079AA14C0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242662</xdr:colOff>
      <xdr:row>40</xdr:row>
      <xdr:rowOff>5805</xdr:rowOff>
    </xdr:from>
    <xdr:to>
      <xdr:col>1</xdr:col>
      <xdr:colOff>5474092</xdr:colOff>
      <xdr:row>55</xdr:row>
      <xdr:rowOff>44055</xdr:rowOff>
    </xdr:to>
    <xdr:graphicFrame macro="">
      <xdr:nvGraphicFramePr>
        <xdr:cNvPr id="5" name="Gráfico 4">
          <a:extLst>
            <a:ext uri="{FF2B5EF4-FFF2-40B4-BE49-F238E27FC236}">
              <a16:creationId xmlns:a16="http://schemas.microsoft.com/office/drawing/2014/main" id="{475B962B-8085-464B-96C9-3C486A9E8D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16056</xdr:colOff>
      <xdr:row>59</xdr:row>
      <xdr:rowOff>46537</xdr:rowOff>
    </xdr:from>
    <xdr:to>
      <xdr:col>1</xdr:col>
      <xdr:colOff>5237961</xdr:colOff>
      <xdr:row>74</xdr:row>
      <xdr:rowOff>80977</xdr:rowOff>
    </xdr:to>
    <xdr:graphicFrame macro="">
      <xdr:nvGraphicFramePr>
        <xdr:cNvPr id="7" name="Gráfico 6">
          <a:extLst>
            <a:ext uri="{FF2B5EF4-FFF2-40B4-BE49-F238E27FC236}">
              <a16:creationId xmlns:a16="http://schemas.microsoft.com/office/drawing/2014/main" id="{6CDF5A78-8D77-484D-BFB0-FF86D08C4D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9.xml><?xml version="1.0" encoding="utf-8"?>
<c:userShapes xmlns:c="http://schemas.openxmlformats.org/drawingml/2006/chart">
  <cdr:relSizeAnchor xmlns:cdr="http://schemas.openxmlformats.org/drawingml/2006/chartDrawing">
    <cdr:from>
      <cdr:x>0.67524</cdr:x>
      <cdr:y>0.02788</cdr:y>
    </cdr:from>
    <cdr:to>
      <cdr:x>0.67524</cdr:x>
      <cdr:y>0.89475</cdr:y>
    </cdr:to>
    <cdr:cxnSp macro="">
      <cdr:nvCxnSpPr>
        <cdr:cNvPr id="2" name="Conector recto 1">
          <a:extLst xmlns:a="http://schemas.openxmlformats.org/drawingml/2006/main">
            <a:ext uri="{FF2B5EF4-FFF2-40B4-BE49-F238E27FC236}">
              <a16:creationId xmlns:a16="http://schemas.microsoft.com/office/drawing/2014/main" id="{9FAE9E70-652A-020C-7942-2DE3ABDEE17B}"/>
            </a:ext>
          </a:extLst>
        </cdr:cNvPr>
        <cdr:cNvCxnSpPr/>
      </cdr:nvCxnSpPr>
      <cdr:spPr>
        <a:xfrm xmlns:a="http://schemas.openxmlformats.org/drawingml/2006/main">
          <a:off x="2446216" y="55776"/>
          <a:ext cx="0" cy="1734127"/>
        </a:xfrm>
        <a:prstGeom xmlns:a="http://schemas.openxmlformats.org/drawingml/2006/main" prst="line">
          <a:avLst/>
        </a:prstGeom>
        <a:ln xmlns:a="http://schemas.openxmlformats.org/drawingml/2006/main" w="1270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4</xdr:row>
      <xdr:rowOff>0</xdr:rowOff>
    </xdr:from>
    <xdr:to>
      <xdr:col>1</xdr:col>
      <xdr:colOff>5220000</xdr:colOff>
      <xdr:row>18</xdr:row>
      <xdr:rowOff>3960</xdr:rowOff>
    </xdr:to>
    <xdr:graphicFrame macro="">
      <xdr:nvGraphicFramePr>
        <xdr:cNvPr id="2" name="Gráfico 1">
          <a:extLst>
            <a:ext uri="{FF2B5EF4-FFF2-40B4-BE49-F238E27FC236}">
              <a16:creationId xmlns:a16="http://schemas.microsoft.com/office/drawing/2014/main" id="{E7190F4F-D95E-41D2-9974-E8CAE3CB5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c:userShapes xmlns:c="http://schemas.openxmlformats.org/drawingml/2006/chart">
  <cdr:relSizeAnchor xmlns:cdr="http://schemas.openxmlformats.org/drawingml/2006/chartDrawing">
    <cdr:from>
      <cdr:x>0.68556</cdr:x>
      <cdr:y>0</cdr:y>
    </cdr:from>
    <cdr:to>
      <cdr:x>0.68556</cdr:x>
      <cdr:y>0.86688</cdr:y>
    </cdr:to>
    <cdr:cxnSp macro="">
      <cdr:nvCxnSpPr>
        <cdr:cNvPr id="2" name="Conector recto 1">
          <a:extLst xmlns:a="http://schemas.openxmlformats.org/drawingml/2006/main">
            <a:ext uri="{FF2B5EF4-FFF2-40B4-BE49-F238E27FC236}">
              <a16:creationId xmlns:a16="http://schemas.microsoft.com/office/drawing/2014/main" id="{1B706FD2-BC22-46A9-3B74-49E0631C5E75}"/>
            </a:ext>
          </a:extLst>
        </cdr:cNvPr>
        <cdr:cNvCxnSpPr/>
      </cdr:nvCxnSpPr>
      <cdr:spPr>
        <a:xfrm xmlns:a="http://schemas.openxmlformats.org/drawingml/2006/main">
          <a:off x="2665793" y="0"/>
          <a:ext cx="0" cy="2103746"/>
        </a:xfrm>
        <a:prstGeom xmlns:a="http://schemas.openxmlformats.org/drawingml/2006/main" prst="line">
          <a:avLst/>
        </a:prstGeom>
        <a:ln xmlns:a="http://schemas.openxmlformats.org/drawingml/2006/main" w="1270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1.xml><?xml version="1.0" encoding="utf-8"?>
<c:userShapes xmlns:c="http://schemas.openxmlformats.org/drawingml/2006/chart">
  <cdr:relSizeAnchor xmlns:cdr="http://schemas.openxmlformats.org/drawingml/2006/chartDrawing">
    <cdr:from>
      <cdr:x>0.68696</cdr:x>
      <cdr:y>0.04515</cdr:y>
    </cdr:from>
    <cdr:to>
      <cdr:x>0.68696</cdr:x>
      <cdr:y>0.90787</cdr:y>
    </cdr:to>
    <cdr:cxnSp macro="">
      <cdr:nvCxnSpPr>
        <cdr:cNvPr id="3" name="Conector recto 2">
          <a:extLst xmlns:a="http://schemas.openxmlformats.org/drawingml/2006/main">
            <a:ext uri="{FF2B5EF4-FFF2-40B4-BE49-F238E27FC236}">
              <a16:creationId xmlns:a16="http://schemas.microsoft.com/office/drawing/2014/main" id="{41CA572D-641B-ACBF-5829-E6371FD889F3}"/>
            </a:ext>
          </a:extLst>
        </cdr:cNvPr>
        <cdr:cNvCxnSpPr/>
      </cdr:nvCxnSpPr>
      <cdr:spPr>
        <a:xfrm xmlns:a="http://schemas.openxmlformats.org/drawingml/2006/main">
          <a:off x="2368062" y="100039"/>
          <a:ext cx="0" cy="1911656"/>
        </a:xfrm>
        <a:prstGeom xmlns:a="http://schemas.openxmlformats.org/drawingml/2006/main" prst="line">
          <a:avLst/>
        </a:prstGeom>
        <a:ln xmlns:a="http://schemas.openxmlformats.org/drawingml/2006/main" w="1270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2.xml><?xml version="1.0" encoding="utf-8"?>
<c:userShapes xmlns:c="http://schemas.openxmlformats.org/drawingml/2006/chart">
  <cdr:relSizeAnchor xmlns:cdr="http://schemas.openxmlformats.org/drawingml/2006/chartDrawing">
    <cdr:from>
      <cdr:x>0.79225</cdr:x>
      <cdr:y>0.03911</cdr:y>
    </cdr:from>
    <cdr:to>
      <cdr:x>0.79225</cdr:x>
      <cdr:y>0.90599</cdr:y>
    </cdr:to>
    <cdr:cxnSp macro="">
      <cdr:nvCxnSpPr>
        <cdr:cNvPr id="2" name="Conector recto 1">
          <a:extLst xmlns:a="http://schemas.openxmlformats.org/drawingml/2006/main">
            <a:ext uri="{FF2B5EF4-FFF2-40B4-BE49-F238E27FC236}">
              <a16:creationId xmlns:a16="http://schemas.microsoft.com/office/drawing/2014/main" id="{1B706FD2-BC22-46A9-3B74-49E0631C5E75}"/>
            </a:ext>
          </a:extLst>
        </cdr:cNvPr>
        <cdr:cNvCxnSpPr/>
      </cdr:nvCxnSpPr>
      <cdr:spPr>
        <a:xfrm xmlns:a="http://schemas.openxmlformats.org/drawingml/2006/main">
          <a:off x="2399680" y="72624"/>
          <a:ext cx="0" cy="1609720"/>
        </a:xfrm>
        <a:prstGeom xmlns:a="http://schemas.openxmlformats.org/drawingml/2006/main" prst="line">
          <a:avLst/>
        </a:prstGeom>
        <a:ln xmlns:a="http://schemas.openxmlformats.org/drawingml/2006/main" w="1270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3.xml><?xml version="1.0" encoding="utf-8"?>
<xdr:wsDr xmlns:xdr="http://schemas.openxmlformats.org/drawingml/2006/spreadsheetDrawing" xmlns:a="http://schemas.openxmlformats.org/drawingml/2006/main">
  <xdr:twoCellAnchor>
    <xdr:from>
      <xdr:col>1</xdr:col>
      <xdr:colOff>91440</xdr:colOff>
      <xdr:row>5</xdr:row>
      <xdr:rowOff>78740</xdr:rowOff>
    </xdr:from>
    <xdr:to>
      <xdr:col>1</xdr:col>
      <xdr:colOff>5311440</xdr:colOff>
      <xdr:row>20</xdr:row>
      <xdr:rowOff>92225</xdr:rowOff>
    </xdr:to>
    <xdr:graphicFrame macro="">
      <xdr:nvGraphicFramePr>
        <xdr:cNvPr id="2" name="Gráfico 1">
          <a:extLst>
            <a:ext uri="{FF2B5EF4-FFF2-40B4-BE49-F238E27FC236}">
              <a16:creationId xmlns:a16="http://schemas.microsoft.com/office/drawing/2014/main" id="{23ADF176-74DF-E447-AD3C-5F323DFD88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oneCellAnchor>
    <xdr:from>
      <xdr:col>1</xdr:col>
      <xdr:colOff>520701</xdr:colOff>
      <xdr:row>5</xdr:row>
      <xdr:rowOff>136524</xdr:rowOff>
    </xdr:from>
    <xdr:ext cx="5220000" cy="2610000"/>
    <xdr:graphicFrame macro="">
      <xdr:nvGraphicFramePr>
        <xdr:cNvPr id="2" name="Gráfico 1">
          <a:extLst>
            <a:ext uri="{FF2B5EF4-FFF2-40B4-BE49-F238E27FC236}">
              <a16:creationId xmlns:a16="http://schemas.microsoft.com/office/drawing/2014/main" id="{E1C494A9-1B0F-4C43-9598-90D25C7425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1</xdr:col>
      <xdr:colOff>327024</xdr:colOff>
      <xdr:row>27</xdr:row>
      <xdr:rowOff>2540</xdr:rowOff>
    </xdr:from>
    <xdr:ext cx="5220000" cy="4320000"/>
    <xdr:graphicFrame macro="">
      <xdr:nvGraphicFramePr>
        <xdr:cNvPr id="3" name="Gráfico 2">
          <a:extLst>
            <a:ext uri="{FF2B5EF4-FFF2-40B4-BE49-F238E27FC236}">
              <a16:creationId xmlns:a16="http://schemas.microsoft.com/office/drawing/2014/main" id="{762FE0EC-84A2-6C41-A27B-7A44745622DA}"/>
            </a:ext>
            <a:ext uri="{147F2762-F138-4A5C-976F-8EAC2B608ADB}">
              <a16:predDERef xmlns:a16="http://schemas.microsoft.com/office/drawing/2014/main" pred="{AA47B925-3B92-114E-9D33-62034E1192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95.xml><?xml version="1.0" encoding="utf-8"?>
<xdr:wsDr xmlns:xdr="http://schemas.openxmlformats.org/drawingml/2006/spreadsheetDrawing" xmlns:a="http://schemas.openxmlformats.org/drawingml/2006/main">
  <xdr:oneCellAnchor>
    <xdr:from>
      <xdr:col>1</xdr:col>
      <xdr:colOff>984038</xdr:colOff>
      <xdr:row>6</xdr:row>
      <xdr:rowOff>88688</xdr:rowOff>
    </xdr:from>
    <xdr:ext cx="5220000" cy="3600000"/>
    <xdr:graphicFrame macro="">
      <xdr:nvGraphicFramePr>
        <xdr:cNvPr id="2" name="Gráfico 1">
          <a:extLst>
            <a:ext uri="{FF2B5EF4-FFF2-40B4-BE49-F238E27FC236}">
              <a16:creationId xmlns:a16="http://schemas.microsoft.com/office/drawing/2014/main" id="{0957FF18-792E-584F-B7F2-A3B62A5DA9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96.xml><?xml version="1.0" encoding="utf-8"?>
<xdr:wsDr xmlns:xdr="http://schemas.openxmlformats.org/drawingml/2006/spreadsheetDrawing" xmlns:a="http://schemas.openxmlformats.org/drawingml/2006/main">
  <xdr:oneCellAnchor>
    <xdr:from>
      <xdr:col>1</xdr:col>
      <xdr:colOff>352981</xdr:colOff>
      <xdr:row>5</xdr:row>
      <xdr:rowOff>87332</xdr:rowOff>
    </xdr:from>
    <xdr:ext cx="5220000" cy="2610000"/>
    <xdr:graphicFrame macro="">
      <xdr:nvGraphicFramePr>
        <xdr:cNvPr id="2" name="Gráfico 1">
          <a:extLst>
            <a:ext uri="{FF2B5EF4-FFF2-40B4-BE49-F238E27FC236}">
              <a16:creationId xmlns:a16="http://schemas.microsoft.com/office/drawing/2014/main" id="{63BA9D35-6A46-8F4C-A2FD-A82D0DEEA9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1</xdr:col>
      <xdr:colOff>542925</xdr:colOff>
      <xdr:row>80</xdr:row>
      <xdr:rowOff>0</xdr:rowOff>
    </xdr:from>
    <xdr:ext cx="7407754" cy="5233358"/>
    <xdr:graphicFrame macro="">
      <xdr:nvGraphicFramePr>
        <xdr:cNvPr id="3" name="Gráfico 2">
          <a:extLst>
            <a:ext uri="{FF2B5EF4-FFF2-40B4-BE49-F238E27FC236}">
              <a16:creationId xmlns:a16="http://schemas.microsoft.com/office/drawing/2014/main" id="{2CD58D0E-E424-8E4F-B4B4-1F6867445C02}"/>
            </a:ext>
            <a:ext uri="{147F2762-F138-4A5C-976F-8EAC2B608ADB}">
              <a16:predDERef xmlns:a16="http://schemas.microsoft.com/office/drawing/2014/main" pred="{0331A8E1-6D42-3748-8FB4-9B9C670E2D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97.xml><?xml version="1.0" encoding="utf-8"?>
<xdr:wsDr xmlns:xdr="http://schemas.openxmlformats.org/drawingml/2006/spreadsheetDrawing" xmlns:a="http://schemas.openxmlformats.org/drawingml/2006/main">
  <xdr:twoCellAnchor editAs="oneCell">
    <xdr:from>
      <xdr:col>0</xdr:col>
      <xdr:colOff>839309</xdr:colOff>
      <xdr:row>9</xdr:row>
      <xdr:rowOff>90968</xdr:rowOff>
    </xdr:from>
    <xdr:to>
      <xdr:col>1</xdr:col>
      <xdr:colOff>930367</xdr:colOff>
      <xdr:row>16</xdr:row>
      <xdr:rowOff>131075</xdr:rowOff>
    </xdr:to>
    <xdr:graphicFrame macro="">
      <xdr:nvGraphicFramePr>
        <xdr:cNvPr id="2" name="Gráfico 1">
          <a:extLst>
            <a:ext uri="{FF2B5EF4-FFF2-40B4-BE49-F238E27FC236}">
              <a16:creationId xmlns:a16="http://schemas.microsoft.com/office/drawing/2014/main" id="{9384811F-DEC1-7F4D-8AEA-89642E95F6D7}"/>
            </a:ext>
            <a:ext uri="{147F2762-F138-4A5C-976F-8EAC2B608ADB}">
              <a16:predDERef xmlns:a16="http://schemas.microsoft.com/office/drawing/2014/main" pred="{8F2FA48F-9002-B34E-8842-1033DACC44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2061415</xdr:colOff>
      <xdr:row>9</xdr:row>
      <xdr:rowOff>52868</xdr:rowOff>
    </xdr:from>
    <xdr:to>
      <xdr:col>1</xdr:col>
      <xdr:colOff>3027362</xdr:colOff>
      <xdr:row>16</xdr:row>
      <xdr:rowOff>92975</xdr:rowOff>
    </xdr:to>
    <xdr:graphicFrame macro="">
      <xdr:nvGraphicFramePr>
        <xdr:cNvPr id="3" name="Gráfico 2">
          <a:extLst>
            <a:ext uri="{FF2B5EF4-FFF2-40B4-BE49-F238E27FC236}">
              <a16:creationId xmlns:a16="http://schemas.microsoft.com/office/drawing/2014/main" id="{AB7856E9-F598-1A42-9C93-CC1D9732D6B7}"/>
            </a:ext>
            <a:ext uri="{147F2762-F138-4A5C-976F-8EAC2B608ADB}">
              <a16:predDERef xmlns:a16="http://schemas.microsoft.com/office/drawing/2014/main" pred="{723B505D-E459-5145-A912-D25ED26456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3974548</xdr:colOff>
      <xdr:row>9</xdr:row>
      <xdr:rowOff>50046</xdr:rowOff>
    </xdr:from>
    <xdr:to>
      <xdr:col>1</xdr:col>
      <xdr:colOff>4932875</xdr:colOff>
      <xdr:row>16</xdr:row>
      <xdr:rowOff>97773</xdr:rowOff>
    </xdr:to>
    <xdr:graphicFrame macro="">
      <xdr:nvGraphicFramePr>
        <xdr:cNvPr id="4" name="Gráfico 3">
          <a:extLst>
            <a:ext uri="{FF2B5EF4-FFF2-40B4-BE49-F238E27FC236}">
              <a16:creationId xmlns:a16="http://schemas.microsoft.com/office/drawing/2014/main" id="{9A6FCD26-3BD5-FE4E-B603-2FC7E42B4A1A}"/>
            </a:ext>
            <a:ext uri="{147F2762-F138-4A5C-976F-8EAC2B608ADB}">
              <a16:predDERef xmlns:a16="http://schemas.microsoft.com/office/drawing/2014/main" pred="{984C6E0E-0362-1543-9283-0AD8E551F3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5977787</xdr:colOff>
      <xdr:row>9</xdr:row>
      <xdr:rowOff>50046</xdr:rowOff>
    </xdr:from>
    <xdr:to>
      <xdr:col>2</xdr:col>
      <xdr:colOff>39520</xdr:colOff>
      <xdr:row>16</xdr:row>
      <xdr:rowOff>97773</xdr:rowOff>
    </xdr:to>
    <xdr:graphicFrame macro="">
      <xdr:nvGraphicFramePr>
        <xdr:cNvPr id="5" name="Gráfico 4">
          <a:extLst>
            <a:ext uri="{FF2B5EF4-FFF2-40B4-BE49-F238E27FC236}">
              <a16:creationId xmlns:a16="http://schemas.microsoft.com/office/drawing/2014/main" id="{292B22EF-AC9C-7445-BCDF-04DE451671E5}"/>
            </a:ext>
            <a:ext uri="{147F2762-F138-4A5C-976F-8EAC2B608ADB}">
              <a16:predDERef xmlns:a16="http://schemas.microsoft.com/office/drawing/2014/main" pred="{F5A6F382-D566-614D-AA03-BE3AAF0F24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8.xml><?xml version="1.0" encoding="utf-8"?>
<xdr:wsDr xmlns:xdr="http://schemas.openxmlformats.org/drawingml/2006/spreadsheetDrawing" xmlns:a="http://schemas.openxmlformats.org/drawingml/2006/main">
  <xdr:oneCellAnchor>
    <xdr:from>
      <xdr:col>1</xdr:col>
      <xdr:colOff>105966</xdr:colOff>
      <xdr:row>5</xdr:row>
      <xdr:rowOff>132417</xdr:rowOff>
    </xdr:from>
    <xdr:ext cx="6188154" cy="3029883"/>
    <xdr:graphicFrame macro="">
      <xdr:nvGraphicFramePr>
        <xdr:cNvPr id="2" name="Gráfico 1">
          <a:extLst>
            <a:ext uri="{FF2B5EF4-FFF2-40B4-BE49-F238E27FC236}">
              <a16:creationId xmlns:a16="http://schemas.microsoft.com/office/drawing/2014/main" id="{AA599746-2064-C140-9040-096E630939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99.xml><?xml version="1.0" encoding="utf-8"?>
<xdr:wsDr xmlns:xdr="http://schemas.openxmlformats.org/drawingml/2006/spreadsheetDrawing" xmlns:a="http://schemas.openxmlformats.org/drawingml/2006/main">
  <xdr:twoCellAnchor>
    <xdr:from>
      <xdr:col>1</xdr:col>
      <xdr:colOff>780677</xdr:colOff>
      <xdr:row>5</xdr:row>
      <xdr:rowOff>1431</xdr:rowOff>
    </xdr:from>
    <xdr:to>
      <xdr:col>1</xdr:col>
      <xdr:colOff>6000677</xdr:colOff>
      <xdr:row>19</xdr:row>
      <xdr:rowOff>153981</xdr:rowOff>
    </xdr:to>
    <xdr:graphicFrame macro="">
      <xdr:nvGraphicFramePr>
        <xdr:cNvPr id="9" name="Gráfico 8">
          <a:extLst>
            <a:ext uri="{FF2B5EF4-FFF2-40B4-BE49-F238E27FC236}">
              <a16:creationId xmlns:a16="http://schemas.microsoft.com/office/drawing/2014/main" id="{E8B1BABA-1FD2-EB44-B6E8-95BD29CA8C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0.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2.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5.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6.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8.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9.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0.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1.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2.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3.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4.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5.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6.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7.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8.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9.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0.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1.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2.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3.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hyperlink" Target="../../masensio/AppData/Local/Microsoft/Windows/INetCache/Content.MSO/BF7F0633.xlsx" TargetMode="External"/><Relationship Id="rId2" Type="http://schemas.openxmlformats.org/officeDocument/2006/relationships/hyperlink" Target="../../masensio/AppData/Local/Microsoft/Windows/INetCache/Content.MSO/BF7F0633.xlsx" TargetMode="External"/><Relationship Id="rId1" Type="http://schemas.openxmlformats.org/officeDocument/2006/relationships/hyperlink" Target="../../masensio/AppData/Local/Microsoft/Windows/INetCache/Content.MSO/BF7F0633.xlsx" TargetMode="External"/><Relationship Id="rId4"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1.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5.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7.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8.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9.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0.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1.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2.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3.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4.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5.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57.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58.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59.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0.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1.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2.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3.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4.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5.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67.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68.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6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FF254-DB47-406C-BAEA-A2737EAFF8CA}">
  <dimension ref="B2:E157"/>
  <sheetViews>
    <sheetView showGridLines="0" topLeftCell="A123" workbookViewId="0">
      <selection activeCell="B147" sqref="B147"/>
    </sheetView>
  </sheetViews>
  <sheetFormatPr baseColWidth="10" defaultRowHeight="15.75" x14ac:dyDescent="0.25"/>
  <cols>
    <col min="2" max="2" width="160.625" customWidth="1"/>
  </cols>
  <sheetData>
    <row r="2" spans="2:2" ht="34.5" x14ac:dyDescent="0.25">
      <c r="B2" s="200" t="s">
        <v>497</v>
      </c>
    </row>
    <row r="3" spans="2:2" ht="24" x14ac:dyDescent="0.25">
      <c r="B3" s="201" t="s">
        <v>498</v>
      </c>
    </row>
    <row r="4" spans="2:2" ht="18" x14ac:dyDescent="0.25">
      <c r="B4" s="205" t="s">
        <v>499</v>
      </c>
    </row>
    <row r="5" spans="2:2" x14ac:dyDescent="0.25">
      <c r="B5" s="206" t="s">
        <v>500</v>
      </c>
    </row>
    <row r="6" spans="2:2" x14ac:dyDescent="0.25">
      <c r="B6" s="206" t="s">
        <v>61</v>
      </c>
    </row>
    <row r="7" spans="2:2" ht="18" x14ac:dyDescent="0.25">
      <c r="B7" s="205" t="s">
        <v>501</v>
      </c>
    </row>
    <row r="8" spans="2:2" x14ac:dyDescent="0.25">
      <c r="B8" s="207" t="s">
        <v>502</v>
      </c>
    </row>
    <row r="9" spans="2:2" x14ac:dyDescent="0.25">
      <c r="B9" s="207" t="s">
        <v>503</v>
      </c>
    </row>
    <row r="10" spans="2:2" x14ac:dyDescent="0.25">
      <c r="B10" s="208" t="s">
        <v>504</v>
      </c>
    </row>
    <row r="11" spans="2:2" x14ac:dyDescent="0.25">
      <c r="B11" s="208" t="s">
        <v>505</v>
      </c>
    </row>
    <row r="12" spans="2:2" x14ac:dyDescent="0.25">
      <c r="B12" s="209" t="s">
        <v>506</v>
      </c>
    </row>
    <row r="13" spans="2:2" x14ac:dyDescent="0.25">
      <c r="B13" s="210" t="s">
        <v>597</v>
      </c>
    </row>
    <row r="14" spans="2:2" x14ac:dyDescent="0.25">
      <c r="B14" s="210" t="s">
        <v>598</v>
      </c>
    </row>
    <row r="15" spans="2:2" x14ac:dyDescent="0.25">
      <c r="B15" s="209" t="s">
        <v>507</v>
      </c>
    </row>
    <row r="16" spans="2:2" x14ac:dyDescent="0.25">
      <c r="B16" s="210" t="s">
        <v>599</v>
      </c>
    </row>
    <row r="17" spans="2:2" x14ac:dyDescent="0.25">
      <c r="B17" s="210" t="s">
        <v>600</v>
      </c>
    </row>
    <row r="18" spans="2:2" x14ac:dyDescent="0.25">
      <c r="B18" s="210" t="s">
        <v>601</v>
      </c>
    </row>
    <row r="19" spans="2:2" x14ac:dyDescent="0.25">
      <c r="B19" s="209" t="s">
        <v>508</v>
      </c>
    </row>
    <row r="20" spans="2:2" x14ac:dyDescent="0.25">
      <c r="B20" s="210" t="s">
        <v>602</v>
      </c>
    </row>
    <row r="21" spans="2:2" x14ac:dyDescent="0.25">
      <c r="B21" s="210" t="s">
        <v>603</v>
      </c>
    </row>
    <row r="22" spans="2:2" x14ac:dyDescent="0.25">
      <c r="B22" s="210" t="s">
        <v>604</v>
      </c>
    </row>
    <row r="23" spans="2:2" x14ac:dyDescent="0.25">
      <c r="B23" s="210" t="s">
        <v>605</v>
      </c>
    </row>
    <row r="24" spans="2:2" x14ac:dyDescent="0.25">
      <c r="B24" s="209" t="s">
        <v>509</v>
      </c>
    </row>
    <row r="25" spans="2:2" x14ac:dyDescent="0.25">
      <c r="B25" s="210" t="s">
        <v>606</v>
      </c>
    </row>
    <row r="26" spans="2:2" x14ac:dyDescent="0.25">
      <c r="B26" s="210" t="s">
        <v>607</v>
      </c>
    </row>
    <row r="27" spans="2:2" x14ac:dyDescent="0.25">
      <c r="B27" s="208" t="s">
        <v>510</v>
      </c>
    </row>
    <row r="28" spans="2:2" x14ac:dyDescent="0.25">
      <c r="B28" s="210" t="s">
        <v>608</v>
      </c>
    </row>
    <row r="29" spans="2:2" x14ac:dyDescent="0.25">
      <c r="B29" s="210" t="s">
        <v>609</v>
      </c>
    </row>
    <row r="30" spans="2:2" x14ac:dyDescent="0.25">
      <c r="B30" s="210" t="s">
        <v>610</v>
      </c>
    </row>
    <row r="31" spans="2:2" x14ac:dyDescent="0.25">
      <c r="B31" s="209" t="s">
        <v>511</v>
      </c>
    </row>
    <row r="32" spans="2:2" x14ac:dyDescent="0.25">
      <c r="B32" s="210" t="s">
        <v>611</v>
      </c>
    </row>
    <row r="33" spans="2:2" x14ac:dyDescent="0.25">
      <c r="B33" s="210" t="s">
        <v>612</v>
      </c>
    </row>
    <row r="34" spans="2:2" x14ac:dyDescent="0.25">
      <c r="B34" s="210" t="s">
        <v>613</v>
      </c>
    </row>
    <row r="35" spans="2:2" x14ac:dyDescent="0.25">
      <c r="B35" s="210" t="s">
        <v>512</v>
      </c>
    </row>
    <row r="36" spans="2:2" x14ac:dyDescent="0.25">
      <c r="B36" s="210" t="s">
        <v>614</v>
      </c>
    </row>
    <row r="37" spans="2:2" x14ac:dyDescent="0.25">
      <c r="B37" s="209" t="s">
        <v>513</v>
      </c>
    </row>
    <row r="38" spans="2:2" x14ac:dyDescent="0.25">
      <c r="B38" s="210" t="s">
        <v>615</v>
      </c>
    </row>
    <row r="39" spans="2:2" x14ac:dyDescent="0.25">
      <c r="B39" s="209" t="s">
        <v>514</v>
      </c>
    </row>
    <row r="40" spans="2:2" x14ac:dyDescent="0.25">
      <c r="B40" s="210" t="s">
        <v>616</v>
      </c>
    </row>
    <row r="41" spans="2:2" x14ac:dyDescent="0.25">
      <c r="B41" s="208" t="s">
        <v>515</v>
      </c>
    </row>
    <row r="42" spans="2:2" x14ac:dyDescent="0.25">
      <c r="B42" s="210" t="s">
        <v>617</v>
      </c>
    </row>
    <row r="43" spans="2:2" x14ac:dyDescent="0.25">
      <c r="B43" s="210" t="s">
        <v>618</v>
      </c>
    </row>
    <row r="44" spans="2:2" x14ac:dyDescent="0.25">
      <c r="B44" s="207" t="s">
        <v>516</v>
      </c>
    </row>
    <row r="45" spans="2:2" x14ac:dyDescent="0.25">
      <c r="B45" s="210" t="s">
        <v>619</v>
      </c>
    </row>
    <row r="46" spans="2:2" x14ac:dyDescent="0.25">
      <c r="B46" s="210" t="s">
        <v>517</v>
      </c>
    </row>
    <row r="47" spans="2:2" x14ac:dyDescent="0.25">
      <c r="B47" s="207" t="s">
        <v>518</v>
      </c>
    </row>
    <row r="48" spans="2:2" x14ac:dyDescent="0.25">
      <c r="B48" s="207" t="s">
        <v>519</v>
      </c>
    </row>
    <row r="49" spans="2:2" x14ac:dyDescent="0.25">
      <c r="B49" s="210" t="s">
        <v>520</v>
      </c>
    </row>
    <row r="50" spans="2:2" x14ac:dyDescent="0.25">
      <c r="B50" s="207" t="s">
        <v>521</v>
      </c>
    </row>
    <row r="51" spans="2:2" x14ac:dyDescent="0.25">
      <c r="B51" s="207" t="s">
        <v>522</v>
      </c>
    </row>
    <row r="52" spans="2:2" x14ac:dyDescent="0.25">
      <c r="B52" s="207" t="s">
        <v>523</v>
      </c>
    </row>
    <row r="53" spans="2:2" ht="18" x14ac:dyDescent="0.25">
      <c r="B53" s="205" t="s">
        <v>524</v>
      </c>
    </row>
    <row r="54" spans="2:2" x14ac:dyDescent="0.25">
      <c r="B54" s="207" t="s">
        <v>525</v>
      </c>
    </row>
    <row r="55" spans="2:2" x14ac:dyDescent="0.25">
      <c r="B55" s="210" t="s">
        <v>526</v>
      </c>
    </row>
    <row r="56" spans="2:2" x14ac:dyDescent="0.25">
      <c r="B56" s="208" t="s">
        <v>527</v>
      </c>
    </row>
    <row r="57" spans="2:2" x14ac:dyDescent="0.25">
      <c r="B57" s="210" t="s">
        <v>620</v>
      </c>
    </row>
    <row r="58" spans="2:2" x14ac:dyDescent="0.25">
      <c r="B58" s="210" t="s">
        <v>528</v>
      </c>
    </row>
    <row r="59" spans="2:2" x14ac:dyDescent="0.25">
      <c r="B59" s="210" t="s">
        <v>621</v>
      </c>
    </row>
    <row r="60" spans="2:2" x14ac:dyDescent="0.25">
      <c r="B60" s="208" t="s">
        <v>529</v>
      </c>
    </row>
    <row r="61" spans="2:2" x14ac:dyDescent="0.25">
      <c r="B61" s="210" t="s">
        <v>530</v>
      </c>
    </row>
    <row r="62" spans="2:2" x14ac:dyDescent="0.25">
      <c r="B62" s="210" t="s">
        <v>651</v>
      </c>
    </row>
    <row r="63" spans="2:2" x14ac:dyDescent="0.25">
      <c r="B63" s="208" t="s">
        <v>531</v>
      </c>
    </row>
    <row r="64" spans="2:2" x14ac:dyDescent="0.25">
      <c r="B64" s="210" t="s">
        <v>532</v>
      </c>
    </row>
    <row r="65" spans="2:2" x14ac:dyDescent="0.25">
      <c r="B65" s="210" t="s">
        <v>622</v>
      </c>
    </row>
    <row r="66" spans="2:2" x14ac:dyDescent="0.25">
      <c r="B66" s="210" t="s">
        <v>623</v>
      </c>
    </row>
    <row r="67" spans="2:2" x14ac:dyDescent="0.25">
      <c r="B67" s="207" t="s">
        <v>533</v>
      </c>
    </row>
    <row r="68" spans="2:2" x14ac:dyDescent="0.25">
      <c r="B68" s="210" t="s">
        <v>624</v>
      </c>
    </row>
    <row r="69" spans="2:2" x14ac:dyDescent="0.25">
      <c r="B69" s="208" t="s">
        <v>534</v>
      </c>
    </row>
    <row r="70" spans="2:2" x14ac:dyDescent="0.25">
      <c r="B70" s="210" t="s">
        <v>625</v>
      </c>
    </row>
    <row r="71" spans="2:2" x14ac:dyDescent="0.25">
      <c r="B71" s="210" t="s">
        <v>626</v>
      </c>
    </row>
    <row r="72" spans="2:2" x14ac:dyDescent="0.25">
      <c r="B72" s="208" t="s">
        <v>535</v>
      </c>
    </row>
    <row r="73" spans="2:2" x14ac:dyDescent="0.25">
      <c r="B73" s="210" t="s">
        <v>627</v>
      </c>
    </row>
    <row r="74" spans="2:2" x14ac:dyDescent="0.25">
      <c r="B74" s="210" t="s">
        <v>628</v>
      </c>
    </row>
    <row r="75" spans="2:2" x14ac:dyDescent="0.25">
      <c r="B75" s="210" t="s">
        <v>629</v>
      </c>
    </row>
    <row r="76" spans="2:2" x14ac:dyDescent="0.25">
      <c r="B76" s="210" t="s">
        <v>630</v>
      </c>
    </row>
    <row r="77" spans="2:2" x14ac:dyDescent="0.25">
      <c r="B77" s="208" t="s">
        <v>536</v>
      </c>
    </row>
    <row r="78" spans="2:2" x14ac:dyDescent="0.25">
      <c r="B78" s="210" t="s">
        <v>631</v>
      </c>
    </row>
    <row r="79" spans="2:2" x14ac:dyDescent="0.25">
      <c r="B79" s="210" t="s">
        <v>632</v>
      </c>
    </row>
    <row r="80" spans="2:2" x14ac:dyDescent="0.25">
      <c r="B80" s="210" t="s">
        <v>633</v>
      </c>
    </row>
    <row r="81" spans="2:2" x14ac:dyDescent="0.25">
      <c r="B81" s="207" t="s">
        <v>537</v>
      </c>
    </row>
    <row r="82" spans="2:2" x14ac:dyDescent="0.25">
      <c r="B82" s="210" t="s">
        <v>538</v>
      </c>
    </row>
    <row r="83" spans="2:2" ht="18" x14ac:dyDescent="0.25">
      <c r="B83" s="205" t="s">
        <v>539</v>
      </c>
    </row>
    <row r="84" spans="2:2" x14ac:dyDescent="0.25">
      <c r="B84" s="207" t="s">
        <v>540</v>
      </c>
    </row>
    <row r="85" spans="2:2" x14ac:dyDescent="0.25">
      <c r="B85" s="208" t="s">
        <v>541</v>
      </c>
    </row>
    <row r="86" spans="2:2" x14ac:dyDescent="0.25">
      <c r="B86" s="210" t="s">
        <v>634</v>
      </c>
    </row>
    <row r="87" spans="2:2" x14ac:dyDescent="0.25">
      <c r="B87" s="210" t="s">
        <v>635</v>
      </c>
    </row>
    <row r="88" spans="2:2" x14ac:dyDescent="0.25">
      <c r="B88" s="208" t="s">
        <v>542</v>
      </c>
    </row>
    <row r="89" spans="2:2" x14ac:dyDescent="0.25">
      <c r="B89" s="210" t="s">
        <v>636</v>
      </c>
    </row>
    <row r="90" spans="2:2" x14ac:dyDescent="0.25">
      <c r="B90" s="208" t="s">
        <v>543</v>
      </c>
    </row>
    <row r="91" spans="2:2" x14ac:dyDescent="0.25">
      <c r="B91" s="210" t="s">
        <v>544</v>
      </c>
    </row>
    <row r="92" spans="2:2" x14ac:dyDescent="0.25">
      <c r="B92" s="210" t="s">
        <v>637</v>
      </c>
    </row>
    <row r="93" spans="2:2" x14ac:dyDescent="0.25">
      <c r="B93" s="207" t="s">
        <v>545</v>
      </c>
    </row>
    <row r="94" spans="2:2" x14ac:dyDescent="0.25">
      <c r="B94" s="210" t="s">
        <v>638</v>
      </c>
    </row>
    <row r="95" spans="2:2" ht="18" x14ac:dyDescent="0.25">
      <c r="B95" s="205" t="s">
        <v>546</v>
      </c>
    </row>
    <row r="96" spans="2:2" x14ac:dyDescent="0.25">
      <c r="B96" s="207" t="s">
        <v>547</v>
      </c>
    </row>
    <row r="97" spans="2:2" x14ac:dyDescent="0.25">
      <c r="B97" s="208" t="s">
        <v>548</v>
      </c>
    </row>
    <row r="98" spans="2:2" x14ac:dyDescent="0.25">
      <c r="B98" s="210" t="s">
        <v>639</v>
      </c>
    </row>
    <row r="99" spans="2:2" x14ac:dyDescent="0.25">
      <c r="B99" s="210" t="s">
        <v>640</v>
      </c>
    </row>
    <row r="100" spans="2:2" x14ac:dyDescent="0.25">
      <c r="B100" s="208" t="s">
        <v>549</v>
      </c>
    </row>
    <row r="101" spans="2:2" x14ac:dyDescent="0.25">
      <c r="B101" s="210" t="s">
        <v>641</v>
      </c>
    </row>
    <row r="102" spans="2:2" x14ac:dyDescent="0.25">
      <c r="B102" s="210" t="s">
        <v>642</v>
      </c>
    </row>
    <row r="103" spans="2:2" x14ac:dyDescent="0.25">
      <c r="B103" s="208" t="s">
        <v>550</v>
      </c>
    </row>
    <row r="104" spans="2:2" x14ac:dyDescent="0.25">
      <c r="B104" s="210" t="s">
        <v>551</v>
      </c>
    </row>
    <row r="105" spans="2:2" x14ac:dyDescent="0.25">
      <c r="B105" s="210" t="s">
        <v>643</v>
      </c>
    </row>
    <row r="106" spans="2:2" x14ac:dyDescent="0.25">
      <c r="B106" s="208" t="s">
        <v>552</v>
      </c>
    </row>
    <row r="107" spans="2:2" x14ac:dyDescent="0.25">
      <c r="B107" s="207" t="s">
        <v>553</v>
      </c>
    </row>
    <row r="108" spans="2:2" x14ac:dyDescent="0.25">
      <c r="B108" s="208" t="s">
        <v>554</v>
      </c>
    </row>
    <row r="109" spans="2:2" x14ac:dyDescent="0.25">
      <c r="B109" s="210" t="s">
        <v>555</v>
      </c>
    </row>
    <row r="110" spans="2:2" x14ac:dyDescent="0.25">
      <c r="B110" s="210" t="s">
        <v>556</v>
      </c>
    </row>
    <row r="111" spans="2:2" x14ac:dyDescent="0.25">
      <c r="B111" s="208" t="s">
        <v>557</v>
      </c>
    </row>
    <row r="112" spans="2:2" x14ac:dyDescent="0.25">
      <c r="B112" s="210" t="s">
        <v>558</v>
      </c>
    </row>
    <row r="113" spans="2:2" x14ac:dyDescent="0.25">
      <c r="B113" s="208" t="s">
        <v>559</v>
      </c>
    </row>
    <row r="114" spans="2:2" x14ac:dyDescent="0.25">
      <c r="B114" s="207" t="s">
        <v>560</v>
      </c>
    </row>
    <row r="115" spans="2:2" x14ac:dyDescent="0.25">
      <c r="B115" s="208" t="s">
        <v>561</v>
      </c>
    </row>
    <row r="116" spans="2:2" x14ac:dyDescent="0.25">
      <c r="B116" s="210" t="s">
        <v>644</v>
      </c>
    </row>
    <row r="117" spans="2:2" x14ac:dyDescent="0.25">
      <c r="B117" s="210" t="s">
        <v>562</v>
      </c>
    </row>
    <row r="118" spans="2:2" x14ac:dyDescent="0.25">
      <c r="B118" s="208" t="s">
        <v>563</v>
      </c>
    </row>
    <row r="119" spans="2:2" x14ac:dyDescent="0.25">
      <c r="B119" s="210" t="s">
        <v>645</v>
      </c>
    </row>
    <row r="120" spans="2:2" x14ac:dyDescent="0.25">
      <c r="B120" s="208" t="s">
        <v>564</v>
      </c>
    </row>
    <row r="121" spans="2:2" x14ac:dyDescent="0.25">
      <c r="B121" s="210" t="s">
        <v>565</v>
      </c>
    </row>
    <row r="122" spans="2:2" x14ac:dyDescent="0.25">
      <c r="B122" s="210" t="s">
        <v>646</v>
      </c>
    </row>
    <row r="123" spans="2:2" x14ac:dyDescent="0.25">
      <c r="B123" s="208" t="s">
        <v>566</v>
      </c>
    </row>
    <row r="124" spans="2:2" x14ac:dyDescent="0.25">
      <c r="B124" s="210" t="s">
        <v>647</v>
      </c>
    </row>
    <row r="125" spans="2:2" x14ac:dyDescent="0.25">
      <c r="B125" s="207" t="s">
        <v>567</v>
      </c>
    </row>
    <row r="126" spans="2:2" x14ac:dyDescent="0.25">
      <c r="B126" s="208" t="s">
        <v>568</v>
      </c>
    </row>
    <row r="127" spans="2:2" x14ac:dyDescent="0.25">
      <c r="B127" s="210" t="s">
        <v>569</v>
      </c>
    </row>
    <row r="128" spans="2:2" x14ac:dyDescent="0.25">
      <c r="B128" s="210" t="s">
        <v>648</v>
      </c>
    </row>
    <row r="129" spans="2:5" x14ac:dyDescent="0.25">
      <c r="B129" s="208" t="s">
        <v>570</v>
      </c>
    </row>
    <row r="130" spans="2:5" x14ac:dyDescent="0.25">
      <c r="B130" s="210" t="s">
        <v>571</v>
      </c>
    </row>
    <row r="131" spans="2:5" x14ac:dyDescent="0.25">
      <c r="B131" s="210" t="s">
        <v>572</v>
      </c>
    </row>
    <row r="132" spans="2:5" x14ac:dyDescent="0.25">
      <c r="B132" s="208" t="s">
        <v>573</v>
      </c>
    </row>
    <row r="133" spans="2:5" x14ac:dyDescent="0.25">
      <c r="B133" s="210" t="s">
        <v>574</v>
      </c>
    </row>
    <row r="134" spans="2:5" x14ac:dyDescent="0.25">
      <c r="B134" s="210" t="s">
        <v>649</v>
      </c>
    </row>
    <row r="135" spans="2:5" x14ac:dyDescent="0.25">
      <c r="B135" s="210" t="s">
        <v>575</v>
      </c>
    </row>
    <row r="136" spans="2:5" x14ac:dyDescent="0.25">
      <c r="B136" s="207" t="s">
        <v>576</v>
      </c>
    </row>
    <row r="137" spans="2:5" x14ac:dyDescent="0.25">
      <c r="B137" s="208" t="s">
        <v>577</v>
      </c>
    </row>
    <row r="138" spans="2:5" x14ac:dyDescent="0.25">
      <c r="B138" s="210" t="s">
        <v>578</v>
      </c>
    </row>
    <row r="139" spans="2:5" x14ac:dyDescent="0.25">
      <c r="B139" s="208" t="s">
        <v>579</v>
      </c>
    </row>
    <row r="140" spans="2:5" x14ac:dyDescent="0.25">
      <c r="B140" s="207" t="s">
        <v>580</v>
      </c>
      <c r="E140" s="210"/>
    </row>
    <row r="141" spans="2:5" x14ac:dyDescent="0.25">
      <c r="B141" s="210" t="s">
        <v>650</v>
      </c>
    </row>
    <row r="142" spans="2:5" ht="18" x14ac:dyDescent="0.25">
      <c r="B142" s="205" t="s">
        <v>581</v>
      </c>
    </row>
    <row r="143" spans="2:5" x14ac:dyDescent="0.25">
      <c r="B143" s="207" t="s">
        <v>582</v>
      </c>
    </row>
    <row r="144" spans="2:5" x14ac:dyDescent="0.25">
      <c r="B144" s="208" t="s">
        <v>583</v>
      </c>
    </row>
    <row r="145" spans="2:2" x14ac:dyDescent="0.25">
      <c r="B145" s="208" t="s">
        <v>584</v>
      </c>
    </row>
    <row r="146" spans="2:2" x14ac:dyDescent="0.25">
      <c r="B146" s="208" t="s">
        <v>585</v>
      </c>
    </row>
    <row r="147" spans="2:2" x14ac:dyDescent="0.25">
      <c r="B147" s="208" t="s">
        <v>586</v>
      </c>
    </row>
    <row r="148" spans="2:2" x14ac:dyDescent="0.25">
      <c r="B148" s="208" t="s">
        <v>587</v>
      </c>
    </row>
    <row r="149" spans="2:2" x14ac:dyDescent="0.25">
      <c r="B149" s="207" t="s">
        <v>588</v>
      </c>
    </row>
    <row r="150" spans="2:2" x14ac:dyDescent="0.25">
      <c r="B150" s="208" t="s">
        <v>589</v>
      </c>
    </row>
    <row r="151" spans="2:2" x14ac:dyDescent="0.25">
      <c r="B151" s="208" t="s">
        <v>590</v>
      </c>
    </row>
    <row r="152" spans="2:2" x14ac:dyDescent="0.25">
      <c r="B152" s="208" t="s">
        <v>591</v>
      </c>
    </row>
    <row r="153" spans="2:2" x14ac:dyDescent="0.25">
      <c r="B153" s="208" t="s">
        <v>592</v>
      </c>
    </row>
    <row r="154" spans="2:2" x14ac:dyDescent="0.25">
      <c r="B154" s="208" t="s">
        <v>593</v>
      </c>
    </row>
    <row r="155" spans="2:2" x14ac:dyDescent="0.25">
      <c r="B155" s="208" t="s">
        <v>594</v>
      </c>
    </row>
    <row r="156" spans="2:2" x14ac:dyDescent="0.25">
      <c r="B156" s="208" t="s">
        <v>595</v>
      </c>
    </row>
    <row r="157" spans="2:2" ht="16.5" x14ac:dyDescent="0.25">
      <c r="B157" s="199"/>
    </row>
  </sheetData>
  <hyperlinks>
    <hyperlink ref="B5" location="'Programas evaluados'!A1" display="PROGRAMAS EVALUADOS 2016 – 2019" xr:uid="{56EA14C4-9052-4E6A-BEDA-C1A9F3BF594A}"/>
    <hyperlink ref="B6" location="'Esquema del estudio'!A1" display="'Esquema del estudio'!A1" xr:uid="{6B4895BA-5C97-454C-8A13-4AD9F637F01D}"/>
    <hyperlink ref="B13" location="'1.2.2.1 G1'!A1" display="GRÁFICO 1. TASA DE ACTIVIDAD EN EXTREMADURA Y ESPAÑA (%), 2012-2022" xr:uid="{521C4406-8840-4797-8315-0C35F045E185}"/>
    <hyperlink ref="B14" location="'1.2.2.1 G2'!A1" display="GRÁFICO 2. TASA DE EMPLEO EN EXTREMADURA Y ESPAÑA (%), 2012-2022" xr:uid="{99A44BBF-01A2-47A7-8F3B-067552C8FEED}"/>
    <hyperlink ref="B16" location="'1.2.2.2 G3'!A1" display="GRÁFICO 3. DISTRIBUCIÓN DE LOS OCUPADOS POR SEXO EN 2022 (%)" xr:uid="{446EAAB2-ABBE-4094-8407-EE6295424B26}"/>
    <hyperlink ref="B17" location="'1.2.2.2 G4'!A1" display="GRÁFICO 4. DISTRIBUCIÓN DE LOS OCUPADOS POR EDAD EN EXTREMADURA EN EL PERIODO 2012-2022 Y EN EL AÑO 2022 (%)" xr:uid="{704586A2-2323-4BE9-BA6C-B4ADF6FAD0AF}"/>
    <hyperlink ref="B18" location="'1.2.2.2 G5'!A1" display="GRÁFICO 5. DISTRIBUCIÓN DE LOS OCUPADOS POR NIVEL DE ESTUDIOS EN 2022 (%)" xr:uid="{4D69E4FD-CB76-4B7C-8255-7B1ABD0A86F2}"/>
    <hyperlink ref="B20" location="'1.2.2.3 G6'!A1" display="GRÁFICO 6. ASALARIADOS TEMPORALES, 2012-2022 (%)" xr:uid="{14ACF8B8-C6AE-4AFD-8604-DFE8119BE7C7}"/>
    <hyperlink ref="B21" location="'1.2.2.3 G7'!A1" display="GRÁFICO 7. TEMPORALIDAD POR RAMA DE ACTIVIDAD EN 2022 (%)" xr:uid="{DD0C0965-A69A-47F6-8BD5-D9D2D11A1C38}"/>
    <hyperlink ref="B22" location="'1.2.2.3 G8'!A1" display="GRÁFICO 8. TASA DE TEMPORALIDAD DEL SECTOR PÚBLICO, 2012-2022 (%)" xr:uid="{5D09AB51-2B6A-459C-BFAF-3043E141F130}"/>
    <hyperlink ref="B23" location="'1.2.2.3 G9'!A1" display="GRÁFICO 9. TASA DE TEMPORALIDAD POR AA. PP. EN 2022 (%)" xr:uid="{174AEFF4-76BC-4634-8B8F-57981E3AB494}"/>
    <hyperlink ref="B25" location="'1.2.2.4 G10'!A1" display="GRÁFICO 10. PESO DE LOS AUTÓNOMOS EN EL TOTAL DE OCUPADOS, 2012‑2022 (%)" xr:uid="{72C1F977-5E2E-49E9-952A-C6A8416D9CFE}"/>
    <hyperlink ref="B26" location="'1.2.2.4 G11'!A1" display="GRÁFICO 11. AUTÓNOMOS POR RAMA DE ACTIVIDAD EN 2022 (%)" xr:uid="{91AE9FAC-9685-49AF-BAF9-BBD828C77DF8}"/>
    <hyperlink ref="B28" location="'1.2.3 G12'!A1" display="GRÁFICO 12. TASA DE PARO, 2012-2022 (%)" xr:uid="{BACF270A-4A6B-4136-B2F1-4D652E367E74}"/>
    <hyperlink ref="B29" location="'1.2.3 G13'!A1" display="GRÁFICO 13. PARADOS DE LARGA DURACIÓN EN EXTREMADURA, 2012‑2022 (%)" xr:uid="{C79BA959-3843-485F-BA27-5D559E42AF78}"/>
    <hyperlink ref="B30" location="'1.2.3 G14'!A1" display="GRÁFICO 14. PARADOS DE LARGA DURACIÓN EN ESPAÑA, 2012-2022 (%)" xr:uid="{5E78D233-714F-41CF-8F69-04C96263C272}"/>
    <hyperlink ref="B32" location="'1.2.3.1 G15'!A1" display="GRÁFICO 15. TASA DE PARO POR SEXO, 2012-2022 (%)" xr:uid="{365302D0-C1C9-4661-8A4D-6597B67D4DA3}"/>
    <hyperlink ref="B33" location="'1.2.3.1 G16'!A1" display="GRÁFICO 16. TASA DE PARO POR GRUPOS DE EDAD EN EXTREMADURA Y ESPAÑA, 2012-2022 (%)" xr:uid="{4263EE50-77B7-44C1-8401-F0A6CD9FFE8D}"/>
    <hyperlink ref="B34" location="'1.2.3.1 G17'!A1" display="GRÁFICO 17. TASA DE PARO POR NIVEL EDUCATIVO EN 2022 (%)" xr:uid="{CD684488-0979-46CE-9CEF-CEDD34E7BC34}"/>
    <hyperlink ref="B35" location="'1.2.3.1 C1'!A1" display="CUADRO 1. COMPARATIVA ENTRE LA TASA DE PARO EN 2022 Y EL PROMEDIO EN 2012-2022 EN EXTREMADURA Y EN ESPAÑA" xr:uid="{46E85F21-B68A-460B-842B-78D4FEDA808E}"/>
    <hyperlink ref="B36" location="'1.2.3.1 G18'!A1" display="GRÁFICO 18. PARO REGISTRADO EN MUNICIPIOS DE MÁS Y MENOS DE 5.000 HABITANTES EN EXTREMADURA, 2012-2022 (%)" xr:uid="{3C8628BF-BCD9-45E4-8BF6-CE84E7DD6E7B}"/>
    <hyperlink ref="B38" location="'1.2.3.2 G19'!A1" display="GRÁFICO 19. PORCENTAJE DE PARADOS QUE LLEVAN CINCO O MÁS AÑOS RESIDIENDO EN EL MISMO LUGAR, 2012-2022 (%)" xr:uid="{B8662ACC-5BAB-4918-B9BF-555B888ED0A5}"/>
    <hyperlink ref="B40" location="'1.2.3.3 G20'!A1" display="GRÁFICO 20. INACTIVOS (% POBLACIÓN TOTAL), 2012-2022" xr:uid="{5E117190-6FC0-433E-8A1B-9ACD7B7EE272}"/>
    <hyperlink ref="B42" location="'1.2.4 G21'!A1" display="GRÁFICO 21. GASTO POR DEMANDANTE DE EMPLEO. AÑO 2017" xr:uid="{645E9F2B-BE78-463D-8EC2-4CC317F7795E}"/>
    <hyperlink ref="B43" location="'1.2.4 G22'!A1" display="GRÁFICO 22. MONEY MAP: ORIGEN Y DESTINO DE LOS FONDOS" xr:uid="{853FD8BB-69D5-4DA5-BDD4-1CD3DEC5BE74}"/>
    <hyperlink ref="B45" location="'1.3 C2'!A1" display="CUADRO 2. PROGRAMAS EVALUADOS" xr:uid="{AB111D7C-E634-412B-8D69-7FAB4BAB0998}"/>
    <hyperlink ref="B46" location="'1.3 C3'!A1" display="CUADRO 3. ESQUEMA DEL ESTUDIO" xr:uid="{8AD9F280-8D32-41DC-9931-FEDE46C094C6}"/>
    <hyperlink ref="B49" location="'1.5 C4'!A1" display="CUADRO 4. BASES DE DATOS UTILIZADAS" xr:uid="{5B3AC025-8B06-4FEB-96BB-1A084B9BAEF6}"/>
    <hyperlink ref="B55" location="'2.1 C5'!A1" display="CUADRO 5. MODULACIÓN DE LAS AYUDAS A LA CONTRATACIÓN INDEFINIDA INICIAL" xr:uid="{CC8FCF8F-7C52-4E51-99EA-2025D8E82555}"/>
    <hyperlink ref="B57" location="'2.1.1 G23'!A1" display="GRÁFICO 23. CARACTERÍSTICAS DE LOS BENEFICIARIOS, DISTRIBUCIÓN POR CONVOCATORIA Y COMPARACIÓN CON DEMANDANTES (%)" xr:uid="{1F9CDC12-0872-4488-A5BF-4985DF2434FA}"/>
    <hyperlink ref="B58" location="'2.1.1 C6'!A1" display="CUADRO 6. PARTICIPACIÓN PREVIA EN EL PROGRAMA DE LOS BENEFICIARIOS E INSCRITOS COMO DEMANDANTES" xr:uid="{BED18F81-3BA2-40D1-AC4C-3E05176A4566}"/>
    <hyperlink ref="B59" location="'2.1.1 G24'!A1" display="GRÁFICO 24. CRÉDITO DEFINITIVO Y OBLIGACIONES RECONOCIDAS POR CONVOCATORIA" xr:uid="{D75B4CCB-7391-4EF1-94C9-B5E54AD6E98F}"/>
    <hyperlink ref="B61" location="'2.1.2 G25'!A1" display="GRÁFICO 25. TASAS DE INSERCIÓN LABORAL (EMPLEO AL MENOS 15 DÍAS AL MES) %" xr:uid="{EA882265-7C12-4EF0-88D6-D6F63ED236A8}"/>
    <hyperlink ref="B64" location="'2.1.3 G27'!A1" display="GRÁFICO 27. EFECTO DIFERENCIAL EN LAS TASAS DE INSERCIÓN EN EMPLEO A 15 DÍAS (PUNTOS PORCENTUALES)" xr:uid="{82F7D272-FEED-4222-B762-A3C788C37886}"/>
    <hyperlink ref="B62" location="'2.1.2 G26'!A1" display="GRÁFICO 26. CALIDAD DEL EMPLEO (% SOBRE PERSONAS INSERTADAS)" xr:uid="{D95DDD1F-0CC4-4C2A-88B6-91386C7C721B}"/>
    <hyperlink ref="B65" location="'2.1.3 G28'!A1" display="GRÁFICO 28. EFECTO MEDIO DEL PROGRAMA EN LA INSERCIÓN Y LA CALIDAD DEL EMPLEO (PUNTOS PORCENTUALES Y NÚMERO DE DÍAS)" xr:uid="{0B8A6D65-86D7-49E5-87B7-7F9A74EA18EE}"/>
    <hyperlink ref="B66" location="'2.1.3 G29'!A1" display="GRÁFICO 29. EFECTO DIFERENCIAL DE LA PARTICIPACIÓN EN EL PROGRAMA EN LA INSERCIÓN, POR CARACTERÍSTICAS DE LAS PERSONAS (PUNTOS PORCENTUALES Y NÚMERO DE DÍAS)" xr:uid="{205186E7-6CD6-47D2-8D94-D4C63D35322D}"/>
    <hyperlink ref="B68" location="'2.2 C7'!A1" display="CUADRO 7. MODULACIÓN DE LAS AYUDAS AL AUTOEMPLEO EN EL PERIODO 2016-2019" xr:uid="{A01C9085-1429-4C0C-BB8A-F5BC8FBE8A0E}"/>
    <hyperlink ref="B70" location="'2.2.1 G30'!A1" display="GRÁFICO 30. CARACTERÍSTICAS DE LOS BENEFICIARIOS, DISTRIBUCIÓN POR CONVOCATORIA Y COMPARACIÓN CON DEMANDANTES (%)" xr:uid="{5106770C-5836-4037-B6B1-2B4EBE68D695}"/>
    <hyperlink ref="B71" location="'2.2.1 G31'!A1" display="GRÁFICO 31. CRÉDITO DEFINITIVO Y OBLIGACIONES RECONOCIDAS POR CONVOCATORIA" xr:uid="{4E61A1DA-CD51-4221-A109-6C5F28D4BC3F}"/>
    <hyperlink ref="B73" location="'2.2.2 G32'!A1" display="GRÁFICO 32. TASA DE SUPERVIVENCIA (PERMANECER 24 MESES DE ALTA EN EL RETA) POR CARACTERÍSTICAS DE LOS BENEFICIARIOS (%)" xr:uid="{C773B40E-0BBE-4480-9E86-7E4EA08DC596}"/>
    <hyperlink ref="B74" location="'2.2.2 G33'!A1" display="GRÁFICO 33. TASAS DE INSERCIÓN LABORAL (EMPLEO AL MENOS 15 DÍAS AL MES, %) Y PROMEDIO DE DÍAS ACUMULADOS TRABAJADOS (DÍAS)" xr:uid="{5E6A3911-1948-479F-BE16-FAC45FFC61D8}"/>
    <hyperlink ref="B75" location="'2.2.2 G34'!A1" display="GRÁFICO 34. TASAS DE INSERCIÓN LABORAL POR CARACTERÍSTICAS PERSONALES A LOS 12 MESES DE FINALIZAR EL PROGRAMA (%)" xr:uid="{95D7AEEC-1AC1-4E90-9723-1F56A019A7C2}"/>
    <hyperlink ref="B76" location="'2.2.2 G35'!A1" display="GRÁFICO 35. EVOLUCIÓN DE LA TASA DE INSERCIÓN (EMPLEO AL MENOS 15 DÍAS AL MES, %) Y DE AUTOEMPLEO (AL MENOS 15 DÍAS DE ALTA EN EL RETA, %)" xr:uid="{FB716AFE-94CC-4CF5-851A-90C74DFB6C0E}"/>
    <hyperlink ref="B78" location="'2.2.3 G36'!A1" display="GRÁFICO 36. EVOLUCIÓN DEL IMPACTO DEL PROGRAMA SOBRE LA PROBABILIDAD DE TRABAJAR AL MENOS 15 DÍAS AL MES (EFECTO DIFERENCIAL DEL TRATAMIENTO, P.P.)" xr:uid="{E2E542DB-6A68-4E3F-85B5-0A7C29DA6C80}"/>
    <hyperlink ref="B79" location="'2.2.3 G37'!A1" display="GRÁFICO 37. EFECTO MEDIO DEL PROGRAMA EN LA INSERCIÓN (PUNTOS PORCENTUALES Y NÚMERO DE DÍAS), POR NIVEL EDUCATIVO Y COLECTIVO PRIORITARIO" xr:uid="{80AF089D-039C-4ECB-97ED-0D92E4FA4CFA}"/>
    <hyperlink ref="B80" location="'2.2.3 G38'!A1" display="GRÁFICO 38. EFECTO DIFERENCIAL DE LA PARTICIPACIÓN EN EL PROGRAMA EN LA INSERCIÓN, POR CARACTERÍSTICAS DE LAS PERSONAS (PUNTOS PORCENTUALES)" xr:uid="{CDCB8CB3-1076-4A20-A044-3AEB2F495B2A}"/>
    <hyperlink ref="B86" location="'3.1.1 G39'!A1" display="GRÁFICO 39. CARACTERÍSTICAS DE LOS BENEFICIARIOS, DISTRIBUCIÓN POR CONVOCATORIA Y COMPARACIÓN CON DEMANDANTES (%)" xr:uid="{CB8B9EE3-C2D7-47DD-8B50-A34BBEB36432}"/>
    <hyperlink ref="B87" location="'3.1.1 G40'!A1" display="GRÁFICO 40. CRÉDITO DEFINITIVO Y OBLIGACIONES RECONOCIDAS POR CONVOCATORIA" xr:uid="{CBA137C4-0BB2-43FE-A61D-E17B4657C3CB}"/>
    <hyperlink ref="B89" location="'3.1.2 G41'!A1" display="GRÁFICO 41. TASAS DE INSERCIÓN LABORAL (EMPLEO AL MENOS 15 DÍAS AL MES, %) Y CALIDAD DEL EMPLEO (% SOBRE INSERTADOS)" xr:uid="{03828B88-E1CA-4809-9D1C-85CCB4C14EE0}"/>
    <hyperlink ref="B91" location="'3.1.3 G42'!A1" display="GRÁFICO 42. EFECTO DIFERENCIAL EN LAS TASAS DE INSERCIÓN EN EMPLEO A 15 DÍAS (PUNTOS PORCENTUALES)" xr:uid="{F6CF6648-5D00-48BE-B7D4-4CDBA881B9E6}"/>
    <hyperlink ref="B92" location="'3.1.3 G43'!A1" display="GRÁFICO 43. EFECTO MEDIO DEL PROGRAMA EN LA INSERCIÓN Y LA CALIDAD DEL EMPLEO (PUNTOS PORCENTUALES Y NÚMERO DE DÍAS)" xr:uid="{A3981F79-4179-46ED-8FFA-DFB649F1C901}"/>
    <hyperlink ref="B94" location="'3.2 C9'!A1" display="CUADRO 9. PRINCIPALES HALLAZGOS DEL PROGRAMA DE CREACIÓN DIRECTA DE EMPLEO EN EL SECTOR PÚBLICO" xr:uid="{C8E9E274-313A-4372-90B8-9A773037A230}"/>
    <hyperlink ref="B98" location="'4.1.1 G44'!A1" display="GRÁFICO 44. CARACTERÍSTICAS DE LOS BENEFICIARIOS, DISTRIBUCIÓN POR CONVOCATORIA Y COMPARACIÓN CON DEMANDANTES (%)" xr:uid="{57F224B4-3793-48DF-B844-C1A150D63AFF}"/>
    <hyperlink ref="B99" location="'4.1.1 G45'!A1" display="GRÁFICO 45. CRÉDITO DEFINITIVO Y OBLIGACIONES RECONOCIDAS POR CONVOCATORIA" xr:uid="{1F45CF11-5917-47C2-BFE8-6D6C58632FBD}"/>
    <hyperlink ref="B101" location="'4.1.2 G46'!A1" display="GRÁFICO 46. TASAS DE INSERCIÓN LABORAL (EMPLEO AL MENOS 15 DÍAS AL MES, %)" xr:uid="{CF42F254-0C8F-4720-B49F-3917BFCBEA94}"/>
    <hyperlink ref="B102" location="'4.1.2 G47'!A1" display="GRÁFICO 47. CALIDAD DEL EMPLEO (% SOBRE INSERTADOS)" xr:uid="{29B2C2B4-4A1C-41ED-A83B-97C5D849B0E8}"/>
    <hyperlink ref="B104" location="'4.1.3 G48'!A1" display="GRÁFICO 48. EFECTO DIFERENCIAL EN LAS TASAS DE INSERCIÓN EN EMPLEO A 15 DÍAS (PUNTOS PORCENTUALES)" xr:uid="{DBE27A00-7A72-4AEA-93C3-5F0A36E02E22}"/>
    <hyperlink ref="B105" location="'4.1.3 G49'!A1" display="GRÁFICO 49. EFECTO MEDIO DE LA AYUDA EN LA INSERCIÓN Y LA CALIDAD DEL EMPLEO (PUNTOS PORCENTUALES Y NÚMERO DE DÍAS)" xr:uid="{B8E0DE8E-A220-4BB1-8C8F-3CA014851FB6}"/>
    <hyperlink ref="B109" location="'4.2.1 G50'!A1" display="GRÁFICO 50. CARACTERÍSTICAS DE LOS BENEFICIARIOS, DISTRIBUCIÓN POR CONVOCATORIA (%)" xr:uid="{0FF07C53-CF4E-4336-88B2-35C49D141B75}"/>
    <hyperlink ref="B110" location="'4.2.1 G51'!A1" display="GRÁFICO 51. CRÉDITO DEFINITIVO Y OBLIGACIONES RECONOCIDAS POR CONVOCATORIA" xr:uid="{C9B77620-427A-44D1-8284-0ECC801E688A}"/>
    <hyperlink ref="B112" location="'4.2.2 G52'!A1" display="GRÁFICO 52. TASAS DE INSERCIÓN LABORAL (EMPLEO AL MENOS 15 DÍAS AL MES, %), CALIDAD DEL EMPLEO (% SOBRE INSERTADOS) Y PROMEDIO DE DÍAS ACUMULADOS TRABAJADOS (DÍAS)" xr:uid="{07572E50-A4A8-4571-AC3D-06D5DAD99F72}"/>
    <hyperlink ref="B116" location="'4.3.1 G53'!A1" display="GRÁFICO 53. CARACTERÍSTICAS DE LOS BENEFICIARIOS, DISTRIBUCIÓN POR CONVOCATORIA (%)" xr:uid="{A25FA9CE-0A16-4E3C-AA81-ABBCF0A0916C}"/>
    <hyperlink ref="B117" location="'4.3.1 G54'!A1" display="GRÁFICO 54. CRÉDITO DEFINITIVO Y OBLIGACIONES RECONOCIDAS POR CONVOCATORIA" xr:uid="{A7954592-8C60-4512-AC37-FF2A6BF55436}"/>
    <hyperlink ref="B119" location="'4.3.2 G55'!A1" display="GRÁFICO 55. TASAS DE INSERCIÓN LABORAL (EMPLEO AL MENOS 15 DÍAS AL MES, %) Y CALIDAD DEL EMPLEO (% SOBRE INSERTADOS)" xr:uid="{F62D4599-2037-4BFE-B349-55DFBE27E1D1}"/>
    <hyperlink ref="B121" location="'4.3.3 G56'!A1" display="GRÁFICO 56. EFECTO DIFERENCIAL EN LAS TASAS DE INSERCIÓN EN EMPLEO A 15 DÍAS (PUNTOS PORCENTUALES)" xr:uid="{D993D096-4348-4024-B215-DDEE21916130}"/>
    <hyperlink ref="B122" location="'4.3.3 G57'!A1" display="GRÁFICO 57. EFECTO MEDIO DEL PROGRAMA EN LA INSERCIÓN Y LA CALIDAD DEL EMPLEO (PUNTOS PORCENTUALES Y NÚMERO DE DÍAS)" xr:uid="{8C8B3450-C9D4-49A3-819F-F6C9AF4522FD}"/>
    <hyperlink ref="B124" location="'4.3.4 G58'!A1" display="GRÁFICO 58. VALORACIÓN DEL IMPACTO DEL PROGRAMA SOBRE LA EMPLEABILIDAD SEGÚN SI HA TRABAJADO O NO DESPUÉS DEL PROGRAMA (VALOR MEDIO ESCALA 0-10)" xr:uid="{855E8982-F58A-4C9C-8104-6C2A9E41D8A7}"/>
    <hyperlink ref="B127" location="'4.4.1 G59'!A1" display="GRÁFICO 59. CARACTERÍSTICAS DE LOS BENEFICIARIOS, DISTRIBUCIÓN POR CONVOCATORIA Y COMPARACIÓN CON DEMANDANTES (%)" xr:uid="{7D0FF853-7723-438B-9D40-8D97C556128A}"/>
    <hyperlink ref="B128" location="'4.4.1 G60'!A1" display="GRÁFICO 60. CRÉDITO DEFINITIVO Y OBLIGACIONES RECONOCIDAS POR CONVOCATORIA" xr:uid="{79C3BEC8-277A-4BBC-8204-A82A39CAB730}"/>
    <hyperlink ref="B130" location="'4.4.2 G61'!A1" display="GRÁFICO 61. TASAS DE INSERCIÓN LABORAL (EMPLEO AL MENOS 15 DÍAS AL MES, %)" xr:uid="{270F00FF-5D9E-4378-9E8E-411ACDC959FF}"/>
    <hyperlink ref="B131" location="'4.4.2 G62'!A1" display="GRÁFICO 62. CALIDAD DEL EMPLEO (% SOBRE INSERTADOS)" xr:uid="{0012EEFA-3D90-40EF-8B4C-550E1166F8A3}"/>
    <hyperlink ref="B133" location="'4.4.3 G63'!A1" display="GRÁFICO 63. EFECTO DIFERENCIAL EN LAS TASAS DE INSERCIÓN EN EMPLEO A 15 DÍAS (PUNTOS PORCENTUALES)" xr:uid="{CE10F6D2-14E8-4CB6-9BE5-0EAD2A893335}"/>
    <hyperlink ref="B134" location="'4.4.3 G64'!A1" display="GRÁFICO 64. EFECTO MEDIO DEL PROGRAMA EN LA INSERCIÓN Y LA CALIDAD DEL EMPLEO (PUNTOS PORCENTUALES Y NÚMERO DE DÍAS)" xr:uid="{F2FDE081-4AFA-434F-87D3-1FB460B75B14}"/>
    <hyperlink ref="B135" location="'4.4.3 G65'!A1" display="GRÁFICO 65. EFECTO DIFERENCIAL EN LAS TASAS DE INSERCIÓN EN EMPLEO A 15 DÍAS SEGÚN CARACTERÍSTICAS DE LAS PERSONAS (PUNTOS PORCENTUALES)" xr:uid="{B5A9F4CA-0C48-4745-86CB-A10516488A7F}"/>
    <hyperlink ref="B138" location="'4.5.1 G66'!A1" display="GRÁFICO 66. CRÉDITO DEFINITIVO Y OBLIGACIONES RECONOCIDAS POR CONVOCATORIA" xr:uid="{FEADC7D6-0054-4149-B5FF-6078060D06F4}"/>
  </hyperlink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9C17F-F3B2-4105-9D0A-B05A2A9F3005}">
  <dimension ref="B2:K60"/>
  <sheetViews>
    <sheetView showGridLines="0" workbookViewId="0"/>
  </sheetViews>
  <sheetFormatPr baseColWidth="10" defaultColWidth="10" defaultRowHeight="13.5" x14ac:dyDescent="0.25"/>
  <cols>
    <col min="1" max="1" width="10" style="19"/>
    <col min="2" max="2" width="90.625" style="19" customWidth="1"/>
    <col min="3" max="5" width="10" style="19"/>
    <col min="6" max="6" width="11.25" style="19" customWidth="1"/>
    <col min="7" max="7" width="9.625" style="19" bestFit="1" customWidth="1"/>
    <col min="8" max="16384" width="10" style="19"/>
  </cols>
  <sheetData>
    <row r="2" spans="2:6" ht="33" customHeight="1" x14ac:dyDescent="0.25">
      <c r="B2" s="5" t="s">
        <v>91</v>
      </c>
    </row>
    <row r="3" spans="2:6" ht="14.25" x14ac:dyDescent="0.25">
      <c r="B3" s="6" t="s">
        <v>72</v>
      </c>
    </row>
    <row r="5" spans="2:6" x14ac:dyDescent="0.25">
      <c r="D5" s="140" t="s">
        <v>27</v>
      </c>
      <c r="E5" s="140" t="s">
        <v>74</v>
      </c>
      <c r="F5" s="140" t="s">
        <v>75</v>
      </c>
    </row>
    <row r="6" spans="2:6" x14ac:dyDescent="0.25">
      <c r="D6" s="141" t="s">
        <v>92</v>
      </c>
      <c r="E6" s="142">
        <v>43.270428530793602</v>
      </c>
      <c r="F6" s="142">
        <v>50.24402147388971</v>
      </c>
    </row>
    <row r="7" spans="2:6" x14ac:dyDescent="0.25">
      <c r="D7" s="141" t="s">
        <v>93</v>
      </c>
      <c r="E7" s="142">
        <v>10.360656380881386</v>
      </c>
      <c r="F7" s="142">
        <v>11.200585651537335</v>
      </c>
    </row>
    <row r="8" spans="2:6" x14ac:dyDescent="0.25">
      <c r="D8" s="141" t="s">
        <v>94</v>
      </c>
      <c r="E8" s="142">
        <v>46.368424666267785</v>
      </c>
      <c r="F8" s="142">
        <v>38.555392874572966</v>
      </c>
    </row>
    <row r="44" ht="13.15" customHeight="1" x14ac:dyDescent="0.25"/>
    <row r="45" ht="13.15" customHeight="1" x14ac:dyDescent="0.25"/>
    <row r="46" ht="13.15" customHeight="1" x14ac:dyDescent="0.25"/>
    <row r="47" ht="13.15" customHeight="1" x14ac:dyDescent="0.25"/>
    <row r="48" ht="13.15" customHeight="1" x14ac:dyDescent="0.25"/>
    <row r="49" spans="4:11" ht="13.15" customHeight="1" x14ac:dyDescent="0.25"/>
    <row r="50" spans="4:11" ht="13.15" customHeight="1" x14ac:dyDescent="0.25">
      <c r="D50" s="241"/>
      <c r="E50" s="241"/>
      <c r="F50" s="241"/>
      <c r="G50" s="241"/>
      <c r="H50" s="241"/>
      <c r="I50" s="241"/>
      <c r="J50" s="241"/>
      <c r="K50" s="242"/>
    </row>
    <row r="51" spans="4:11" ht="13.15" customHeight="1" x14ac:dyDescent="0.25">
      <c r="D51" s="172" t="s">
        <v>95</v>
      </c>
      <c r="E51" s="172" t="s">
        <v>96</v>
      </c>
      <c r="F51" s="172" t="s">
        <v>97</v>
      </c>
      <c r="G51" s="172" t="s">
        <v>98</v>
      </c>
      <c r="H51" s="172" t="s">
        <v>99</v>
      </c>
      <c r="I51" s="172" t="s">
        <v>100</v>
      </c>
      <c r="J51" s="172" t="s">
        <v>101</v>
      </c>
      <c r="K51" s="172" t="s">
        <v>102</v>
      </c>
    </row>
    <row r="52" spans="4:11" ht="13.15" customHeight="1" x14ac:dyDescent="0.25">
      <c r="D52" s="241"/>
      <c r="E52" s="241"/>
      <c r="F52" s="241"/>
      <c r="G52" s="241"/>
      <c r="H52" s="241"/>
      <c r="I52" s="241"/>
      <c r="J52" s="241"/>
      <c r="K52" s="242"/>
    </row>
    <row r="53" spans="4:11" ht="13.15" customHeight="1" x14ac:dyDescent="0.25">
      <c r="D53" s="173">
        <v>100</v>
      </c>
      <c r="E53" s="173">
        <v>100</v>
      </c>
      <c r="F53" s="173">
        <v>100</v>
      </c>
      <c r="G53" s="173">
        <v>100</v>
      </c>
      <c r="H53" s="173">
        <v>100</v>
      </c>
      <c r="I53" s="173">
        <v>100</v>
      </c>
      <c r="J53" s="173">
        <v>100</v>
      </c>
      <c r="K53" s="173">
        <v>100</v>
      </c>
    </row>
    <row r="54" spans="4:11" ht="13.15" customHeight="1" x14ac:dyDescent="0.25">
      <c r="D54" s="173">
        <v>0.2</v>
      </c>
      <c r="E54" s="173">
        <v>0.4</v>
      </c>
      <c r="F54" s="173">
        <v>0.1</v>
      </c>
      <c r="G54" s="173">
        <v>0.2</v>
      </c>
      <c r="H54" s="173">
        <v>0.1</v>
      </c>
      <c r="I54" s="173">
        <v>0.2</v>
      </c>
      <c r="J54" s="173">
        <v>0.2</v>
      </c>
      <c r="K54" s="173">
        <v>0.1</v>
      </c>
    </row>
    <row r="55" spans="4:11" x14ac:dyDescent="0.25">
      <c r="D55" s="173">
        <v>0.8</v>
      </c>
      <c r="E55" s="173">
        <v>1</v>
      </c>
      <c r="F55" s="173">
        <v>1.2</v>
      </c>
      <c r="G55" s="173">
        <v>1</v>
      </c>
      <c r="H55" s="173">
        <v>1.1000000000000001</v>
      </c>
      <c r="I55" s="173">
        <v>1.2</v>
      </c>
      <c r="J55" s="173">
        <v>1.5</v>
      </c>
      <c r="K55" s="173">
        <v>1.7</v>
      </c>
    </row>
    <row r="56" spans="4:11" x14ac:dyDescent="0.25">
      <c r="D56" s="173">
        <v>4.5</v>
      </c>
      <c r="E56" s="173">
        <v>5.9</v>
      </c>
      <c r="F56" s="173">
        <v>6.9</v>
      </c>
      <c r="G56" s="173">
        <v>6.5</v>
      </c>
      <c r="H56" s="173">
        <v>5.3</v>
      </c>
      <c r="I56" s="173">
        <v>5.4</v>
      </c>
      <c r="J56" s="173">
        <v>5.6</v>
      </c>
      <c r="K56" s="173">
        <v>5.9</v>
      </c>
    </row>
    <row r="57" spans="4:11" x14ac:dyDescent="0.25">
      <c r="D57" s="173">
        <v>36.299999999999997</v>
      </c>
      <c r="E57" s="173">
        <v>36.299999999999997</v>
      </c>
      <c r="F57" s="173">
        <v>38.299999999999997</v>
      </c>
      <c r="G57" s="173">
        <v>38.700000000000003</v>
      </c>
      <c r="H57" s="173">
        <v>40.200000000000003</v>
      </c>
      <c r="I57" s="173">
        <v>41.3</v>
      </c>
      <c r="J57" s="173">
        <v>39.200000000000003</v>
      </c>
      <c r="K57" s="173">
        <v>38.6</v>
      </c>
    </row>
    <row r="58" spans="4:11" x14ac:dyDescent="0.25">
      <c r="D58" s="173">
        <v>11.3</v>
      </c>
      <c r="E58" s="173">
        <v>10.6</v>
      </c>
      <c r="F58" s="173">
        <v>10.8</v>
      </c>
      <c r="G58" s="173">
        <v>10.3</v>
      </c>
      <c r="H58" s="173">
        <v>9.8000000000000007</v>
      </c>
      <c r="I58" s="173">
        <v>10.199999999999999</v>
      </c>
      <c r="J58" s="173">
        <v>10.1</v>
      </c>
      <c r="K58" s="173">
        <v>9.6999999999999993</v>
      </c>
    </row>
    <row r="59" spans="4:11" x14ac:dyDescent="0.25">
      <c r="D59" s="173">
        <v>11.9</v>
      </c>
      <c r="E59" s="173">
        <v>11.5</v>
      </c>
      <c r="F59" s="173">
        <v>10.3</v>
      </c>
      <c r="G59" s="173">
        <v>10.7</v>
      </c>
      <c r="H59" s="173">
        <v>9.1999999999999993</v>
      </c>
      <c r="I59" s="173">
        <v>9.3000000000000007</v>
      </c>
      <c r="J59" s="173">
        <v>8.5</v>
      </c>
      <c r="K59" s="173">
        <v>9.3000000000000007</v>
      </c>
    </row>
    <row r="60" spans="4:11" x14ac:dyDescent="0.25">
      <c r="D60" s="173">
        <v>35.200000000000003</v>
      </c>
      <c r="E60" s="173">
        <v>34.200000000000003</v>
      </c>
      <c r="F60" s="173">
        <v>32.5</v>
      </c>
      <c r="G60" s="173">
        <v>32.6</v>
      </c>
      <c r="H60" s="173">
        <v>34.5</v>
      </c>
      <c r="I60" s="173">
        <v>32.5</v>
      </c>
      <c r="J60" s="173">
        <v>34.9</v>
      </c>
      <c r="K60" s="173">
        <v>34.700000000000003</v>
      </c>
    </row>
  </sheetData>
  <mergeCells count="2">
    <mergeCell ref="D50:K50"/>
    <mergeCell ref="D52:K52"/>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AF747-FA39-4255-ABB5-8443A4C20067}">
  <dimension ref="B2:G16"/>
  <sheetViews>
    <sheetView showGridLines="0" workbookViewId="0">
      <selection activeCell="E29" sqref="E29"/>
    </sheetView>
  </sheetViews>
  <sheetFormatPr baseColWidth="10" defaultColWidth="10" defaultRowHeight="13.5" x14ac:dyDescent="0.25"/>
  <cols>
    <col min="1" max="1" width="10" style="19"/>
    <col min="2" max="2" width="90.625" style="19" customWidth="1"/>
    <col min="3" max="5" width="10" style="19"/>
    <col min="6" max="6" width="11.75" style="19" customWidth="1"/>
    <col min="7" max="16384" width="10" style="19"/>
  </cols>
  <sheetData>
    <row r="2" spans="2:7" ht="33" customHeight="1" x14ac:dyDescent="0.25">
      <c r="B2" s="5" t="s">
        <v>103</v>
      </c>
    </row>
    <row r="3" spans="2:7" ht="14.25" x14ac:dyDescent="0.25">
      <c r="B3" s="6" t="s">
        <v>72</v>
      </c>
      <c r="D3" s="19" t="s">
        <v>104</v>
      </c>
    </row>
    <row r="5" spans="2:7" ht="25.5" x14ac:dyDescent="0.25">
      <c r="D5" s="140" t="s">
        <v>73</v>
      </c>
      <c r="E5" s="140" t="s">
        <v>74</v>
      </c>
      <c r="F5" s="140" t="s">
        <v>75</v>
      </c>
      <c r="G5" s="140" t="s">
        <v>105</v>
      </c>
    </row>
    <row r="6" spans="2:7" x14ac:dyDescent="0.25">
      <c r="D6" s="141">
        <v>2012</v>
      </c>
      <c r="E6" s="142">
        <v>23.4</v>
      </c>
      <c r="F6" s="142">
        <v>34.6</v>
      </c>
      <c r="G6" s="142">
        <v>-11.200000000000003</v>
      </c>
    </row>
    <row r="7" spans="2:7" x14ac:dyDescent="0.25">
      <c r="D7" s="141">
        <v>2013</v>
      </c>
      <c r="E7" s="142">
        <v>23.1</v>
      </c>
      <c r="F7" s="142">
        <v>32.799999999999997</v>
      </c>
      <c r="G7" s="142">
        <v>-9.6999999999999957</v>
      </c>
    </row>
    <row r="8" spans="2:7" x14ac:dyDescent="0.25">
      <c r="D8" s="141">
        <v>2014</v>
      </c>
      <c r="E8" s="142">
        <v>24</v>
      </c>
      <c r="F8" s="142">
        <v>33.4</v>
      </c>
      <c r="G8" s="142">
        <v>-9.3999999999999986</v>
      </c>
    </row>
    <row r="9" spans="2:7" x14ac:dyDescent="0.25">
      <c r="D9" s="141">
        <v>2015</v>
      </c>
      <c r="E9" s="142">
        <v>25.1</v>
      </c>
      <c r="F9" s="142">
        <v>34.200000000000003</v>
      </c>
      <c r="G9" s="142">
        <v>-9.1000000000000014</v>
      </c>
    </row>
    <row r="10" spans="2:7" x14ac:dyDescent="0.25">
      <c r="D10" s="141">
        <v>2016</v>
      </c>
      <c r="E10" s="142">
        <v>26.1</v>
      </c>
      <c r="F10" s="142">
        <v>33.1</v>
      </c>
      <c r="G10" s="142">
        <v>-7</v>
      </c>
    </row>
    <row r="11" spans="2:7" x14ac:dyDescent="0.25">
      <c r="D11" s="141">
        <v>2017</v>
      </c>
      <c r="E11" s="142">
        <v>26.7</v>
      </c>
      <c r="F11" s="142">
        <v>35.5</v>
      </c>
      <c r="G11" s="142">
        <v>-8.8000000000000007</v>
      </c>
    </row>
    <row r="12" spans="2:7" x14ac:dyDescent="0.25">
      <c r="D12" s="141">
        <v>2018</v>
      </c>
      <c r="E12" s="142">
        <v>26.8</v>
      </c>
      <c r="F12" s="142">
        <v>35.5</v>
      </c>
      <c r="G12" s="142">
        <v>-8.6999999999999993</v>
      </c>
    </row>
    <row r="13" spans="2:7" x14ac:dyDescent="0.25">
      <c r="D13" s="141">
        <v>2019</v>
      </c>
      <c r="E13" s="142">
        <v>26.3</v>
      </c>
      <c r="F13" s="142">
        <v>34.1</v>
      </c>
      <c r="G13" s="142">
        <v>-7.8000000000000007</v>
      </c>
    </row>
    <row r="14" spans="2:7" x14ac:dyDescent="0.25">
      <c r="D14" s="141">
        <v>2020</v>
      </c>
      <c r="E14" s="142">
        <v>24.1</v>
      </c>
      <c r="F14" s="142">
        <v>34.9</v>
      </c>
      <c r="G14" s="142">
        <v>-10.799999999999997</v>
      </c>
    </row>
    <row r="15" spans="2:7" x14ac:dyDescent="0.25">
      <c r="D15" s="141">
        <v>2021</v>
      </c>
      <c r="E15" s="142">
        <v>25.1</v>
      </c>
      <c r="F15" s="142">
        <v>33.1</v>
      </c>
      <c r="G15" s="142">
        <v>-8</v>
      </c>
    </row>
    <row r="16" spans="2:7" x14ac:dyDescent="0.25">
      <c r="D16" s="141">
        <v>2022</v>
      </c>
      <c r="E16" s="142">
        <v>21.1</v>
      </c>
      <c r="F16" s="142">
        <v>28.8</v>
      </c>
      <c r="G16" s="142">
        <v>-7.6999999999999993</v>
      </c>
    </row>
  </sheetData>
  <pageMargins left="0.7" right="0.7"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2C9FD-E8C3-4275-83D9-DAF6E30C2A10}">
  <sheetPr codeName="Hoja74"/>
  <dimension ref="B2:F12"/>
  <sheetViews>
    <sheetView showGridLines="0" workbookViewId="0"/>
  </sheetViews>
  <sheetFormatPr baseColWidth="10" defaultColWidth="10.25" defaultRowHeight="13.5" x14ac:dyDescent="0.25"/>
  <cols>
    <col min="1" max="1" width="10.25" style="19"/>
    <col min="2" max="2" width="90.625" style="19" customWidth="1"/>
    <col min="3" max="3" width="10.25" style="19"/>
    <col min="4" max="4" width="26.875" style="19" customWidth="1"/>
    <col min="5" max="5" width="10.25" style="19"/>
    <col min="6" max="6" width="11.5" style="19" customWidth="1"/>
    <col min="7" max="16384" width="10.25" style="19"/>
  </cols>
  <sheetData>
    <row r="2" spans="2:6" ht="33" customHeight="1" x14ac:dyDescent="0.25">
      <c r="B2" s="5" t="s">
        <v>106</v>
      </c>
    </row>
    <row r="3" spans="2:6" ht="14.25" x14ac:dyDescent="0.25">
      <c r="B3" s="6" t="s">
        <v>72</v>
      </c>
    </row>
    <row r="4" spans="2:6" ht="26.45" customHeight="1" x14ac:dyDescent="0.25"/>
    <row r="5" spans="2:6" x14ac:dyDescent="0.25">
      <c r="D5" s="140" t="s">
        <v>107</v>
      </c>
      <c r="E5" s="140" t="s">
        <v>74</v>
      </c>
      <c r="F5" s="140" t="s">
        <v>75</v>
      </c>
    </row>
    <row r="6" spans="2:6" ht="25.5" x14ac:dyDescent="0.25">
      <c r="D6" s="146" t="s">
        <v>108</v>
      </c>
      <c r="E6" s="142">
        <v>43.790419999999997</v>
      </c>
      <c r="F6" s="142">
        <v>52.151110000000003</v>
      </c>
    </row>
    <row r="7" spans="2:6" ht="25.5" x14ac:dyDescent="0.25">
      <c r="D7" s="146" t="s">
        <v>109</v>
      </c>
      <c r="E7" s="142">
        <v>13.080439999999999</v>
      </c>
      <c r="F7" s="142">
        <v>20.640639999999998</v>
      </c>
    </row>
    <row r="8" spans="2:6" x14ac:dyDescent="0.25">
      <c r="D8" s="146" t="s">
        <v>110</v>
      </c>
      <c r="E8" s="142">
        <v>25.282260000000001</v>
      </c>
      <c r="F8" s="142">
        <v>32.63279</v>
      </c>
    </row>
    <row r="9" spans="2:6" ht="25.5" x14ac:dyDescent="0.25">
      <c r="D9" s="146" t="s">
        <v>111</v>
      </c>
      <c r="E9" s="142">
        <v>17.21838</v>
      </c>
      <c r="F9" s="142">
        <v>17.398900000000001</v>
      </c>
    </row>
    <row r="10" spans="2:6" ht="25.5" x14ac:dyDescent="0.25">
      <c r="D10" s="146" t="s">
        <v>112</v>
      </c>
      <c r="E10" s="142">
        <v>14.306479999999999</v>
      </c>
      <c r="F10" s="142">
        <v>19.190080000000002</v>
      </c>
    </row>
    <row r="11" spans="2:6" ht="25.5" x14ac:dyDescent="0.25">
      <c r="D11" s="146" t="s">
        <v>113</v>
      </c>
      <c r="E11" s="142">
        <v>28.727219999999999</v>
      </c>
      <c r="F11" s="142">
        <v>34.875990000000002</v>
      </c>
    </row>
    <row r="12" spans="2:6" x14ac:dyDescent="0.25">
      <c r="D12" s="146" t="s">
        <v>114</v>
      </c>
      <c r="E12" s="142">
        <v>26.253549999999997</v>
      </c>
      <c r="F12" s="142">
        <v>31.208350000000003</v>
      </c>
    </row>
  </sheetData>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D31B7-5F8C-4803-B166-0A457371E185}">
  <dimension ref="B2:F16"/>
  <sheetViews>
    <sheetView showGridLines="0" workbookViewId="0"/>
  </sheetViews>
  <sheetFormatPr baseColWidth="10" defaultColWidth="10" defaultRowHeight="13.5" x14ac:dyDescent="0.25"/>
  <cols>
    <col min="1" max="1" width="10" style="19"/>
    <col min="2" max="2" width="90.625" style="19" customWidth="1"/>
    <col min="3" max="5" width="10" style="19"/>
    <col min="6" max="6" width="11.5" style="19" customWidth="1"/>
    <col min="7" max="16384" width="10" style="19"/>
  </cols>
  <sheetData>
    <row r="2" spans="2:6" ht="33" customHeight="1" x14ac:dyDescent="0.25">
      <c r="B2" s="5" t="s">
        <v>115</v>
      </c>
      <c r="D2" s="71"/>
    </row>
    <row r="3" spans="2:6" ht="14.25" x14ac:dyDescent="0.25">
      <c r="B3" s="6" t="s">
        <v>72</v>
      </c>
    </row>
    <row r="5" spans="2:6" x14ac:dyDescent="0.25">
      <c r="D5" s="140" t="s">
        <v>73</v>
      </c>
      <c r="E5" s="140" t="s">
        <v>116</v>
      </c>
      <c r="F5" s="140" t="s">
        <v>75</v>
      </c>
    </row>
    <row r="6" spans="2:6" x14ac:dyDescent="0.25">
      <c r="D6" s="141">
        <v>2012</v>
      </c>
      <c r="E6" s="21">
        <v>20.884205000000001</v>
      </c>
      <c r="F6" s="21">
        <v>32.026144000000002</v>
      </c>
    </row>
    <row r="7" spans="2:6" x14ac:dyDescent="0.25">
      <c r="D7" s="141">
        <v>2013</v>
      </c>
      <c r="E7" s="21">
        <v>19.551303999999998</v>
      </c>
      <c r="F7" s="21">
        <v>27.322403999999999</v>
      </c>
    </row>
    <row r="8" spans="2:6" x14ac:dyDescent="0.25">
      <c r="D8" s="141">
        <v>2014</v>
      </c>
      <c r="E8" s="21">
        <v>20.182514000000001</v>
      </c>
      <c r="F8" s="21">
        <v>30.282485999999999</v>
      </c>
    </row>
    <row r="9" spans="2:6" x14ac:dyDescent="0.25">
      <c r="D9" s="141">
        <v>2015</v>
      </c>
      <c r="E9" s="21">
        <v>21.643697</v>
      </c>
      <c r="F9" s="21">
        <v>31.777778000000001</v>
      </c>
    </row>
    <row r="10" spans="2:6" x14ac:dyDescent="0.25">
      <c r="D10" s="141">
        <v>2016</v>
      </c>
      <c r="E10" s="21">
        <v>22.464009999999998</v>
      </c>
      <c r="F10" s="21">
        <v>30.601659999999999</v>
      </c>
    </row>
    <row r="11" spans="2:6" x14ac:dyDescent="0.25">
      <c r="D11" s="141">
        <v>2017</v>
      </c>
      <c r="E11" s="21">
        <v>23.680909</v>
      </c>
      <c r="F11" s="21">
        <v>36.134453999999998</v>
      </c>
    </row>
    <row r="12" spans="2:6" x14ac:dyDescent="0.25">
      <c r="D12" s="141">
        <v>2018</v>
      </c>
      <c r="E12" s="21">
        <v>25.415012999999998</v>
      </c>
      <c r="F12" s="21">
        <v>33.799785</v>
      </c>
    </row>
    <row r="13" spans="2:6" x14ac:dyDescent="0.25">
      <c r="D13" s="141">
        <v>2019</v>
      </c>
      <c r="E13" s="21">
        <v>27.661753000000001</v>
      </c>
      <c r="F13" s="21">
        <v>32.861806000000001</v>
      </c>
    </row>
    <row r="14" spans="2:6" x14ac:dyDescent="0.25">
      <c r="D14" s="141">
        <v>2020</v>
      </c>
      <c r="E14" s="21">
        <v>28.078848000000001</v>
      </c>
      <c r="F14" s="21">
        <v>36.698211999999998</v>
      </c>
    </row>
    <row r="15" spans="2:6" x14ac:dyDescent="0.25">
      <c r="D15" s="141">
        <v>2021</v>
      </c>
      <c r="E15" s="21">
        <v>30.895015999999998</v>
      </c>
      <c r="F15" s="21">
        <v>34.579439000000001</v>
      </c>
    </row>
    <row r="16" spans="2:6" x14ac:dyDescent="0.25">
      <c r="D16" s="141">
        <v>2022</v>
      </c>
      <c r="E16" s="21">
        <v>31.416613999999999</v>
      </c>
      <c r="F16" s="21">
        <v>37.972349999999999</v>
      </c>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FA9A3-0439-46DE-888B-D48C1AFF7E7F}">
  <sheetPr codeName="Hoja11"/>
  <dimension ref="B1:F9"/>
  <sheetViews>
    <sheetView showGridLines="0" workbookViewId="0"/>
  </sheetViews>
  <sheetFormatPr baseColWidth="10" defaultColWidth="10.25" defaultRowHeight="13.5" x14ac:dyDescent="0.25"/>
  <cols>
    <col min="1" max="1" width="10.25" style="19"/>
    <col min="2" max="2" width="90.625" style="19" customWidth="1"/>
    <col min="3" max="3" width="10.25" style="19"/>
    <col min="4" max="4" width="46.25" style="19" bestFit="1" customWidth="1"/>
    <col min="5" max="5" width="6.875" style="19" bestFit="1" customWidth="1"/>
    <col min="6" max="6" width="11.75" style="19" customWidth="1"/>
    <col min="7" max="16384" width="10.25" style="19"/>
  </cols>
  <sheetData>
    <row r="1" spans="2:6" ht="12" customHeight="1" x14ac:dyDescent="0.25"/>
    <row r="2" spans="2:6" ht="33" customHeight="1" x14ac:dyDescent="0.25">
      <c r="B2" s="5" t="s">
        <v>117</v>
      </c>
    </row>
    <row r="3" spans="2:6" ht="14.25" x14ac:dyDescent="0.25">
      <c r="B3" s="6" t="s">
        <v>72</v>
      </c>
    </row>
    <row r="5" spans="2:6" x14ac:dyDescent="0.25">
      <c r="D5" s="140" t="s">
        <v>118</v>
      </c>
      <c r="E5" s="140" t="s">
        <v>74</v>
      </c>
      <c r="F5" s="140" t="s">
        <v>75</v>
      </c>
    </row>
    <row r="6" spans="2:6" x14ac:dyDescent="0.25">
      <c r="D6" s="141" t="s">
        <v>119</v>
      </c>
      <c r="E6" s="142">
        <v>32.073880000000003</v>
      </c>
      <c r="F6" s="142">
        <v>10.842830000000001</v>
      </c>
    </row>
    <row r="7" spans="2:6" ht="13.5" customHeight="1" x14ac:dyDescent="0.25">
      <c r="D7" s="141" t="s">
        <v>120</v>
      </c>
      <c r="E7" s="142">
        <v>36.236069999999998</v>
      </c>
      <c r="F7" s="142">
        <v>33.009590000000003</v>
      </c>
    </row>
    <row r="8" spans="2:6" x14ac:dyDescent="0.25">
      <c r="D8" s="141" t="s">
        <v>121</v>
      </c>
      <c r="E8" s="142">
        <v>35.850860000000004</v>
      </c>
      <c r="F8" s="142">
        <v>65.106920000000002</v>
      </c>
    </row>
    <row r="9" spans="2:6" x14ac:dyDescent="0.25">
      <c r="D9" s="141" t="s">
        <v>122</v>
      </c>
      <c r="E9" s="142">
        <v>17.714020000000001</v>
      </c>
      <c r="F9" s="142">
        <v>36.429430000000004</v>
      </c>
    </row>
  </sheetData>
  <pageMargins left="0.7" right="0.7" top="0.75" bottom="0.75" header="0.3" footer="0.3"/>
  <pageSetup paperSize="9"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69A84-6CFF-4379-BC1E-39D5E3E1DB48}">
  <dimension ref="B2:F16"/>
  <sheetViews>
    <sheetView showGridLines="0" workbookViewId="0"/>
  </sheetViews>
  <sheetFormatPr baseColWidth="10" defaultColWidth="10" defaultRowHeight="13.5" x14ac:dyDescent="0.25"/>
  <cols>
    <col min="1" max="1" width="10" style="19"/>
    <col min="2" max="2" width="90.625" style="19" customWidth="1"/>
    <col min="3" max="5" width="10" style="19"/>
    <col min="6" max="6" width="11.5" style="19" customWidth="1"/>
    <col min="7" max="16384" width="10" style="19"/>
  </cols>
  <sheetData>
    <row r="2" spans="2:6" ht="33" customHeight="1" x14ac:dyDescent="0.25">
      <c r="B2" s="5" t="s">
        <v>123</v>
      </c>
    </row>
    <row r="3" spans="2:6" ht="14.25" x14ac:dyDescent="0.25">
      <c r="B3" s="6" t="s">
        <v>72</v>
      </c>
    </row>
    <row r="5" spans="2:6" x14ac:dyDescent="0.25">
      <c r="D5" s="140" t="s">
        <v>73</v>
      </c>
      <c r="E5" s="140" t="s">
        <v>74</v>
      </c>
      <c r="F5" s="140" t="s">
        <v>75</v>
      </c>
    </row>
    <row r="6" spans="2:6" x14ac:dyDescent="0.25">
      <c r="D6" s="141">
        <v>2012</v>
      </c>
      <c r="E6" s="142">
        <v>17.303078938563011</v>
      </c>
      <c r="F6" s="142">
        <v>19.976428992339422</v>
      </c>
    </row>
    <row r="7" spans="2:6" x14ac:dyDescent="0.25">
      <c r="D7" s="141">
        <v>2013</v>
      </c>
      <c r="E7" s="142">
        <v>17.858101406149714</v>
      </c>
      <c r="F7" s="142">
        <v>20.253164556962027</v>
      </c>
    </row>
    <row r="8" spans="2:6" x14ac:dyDescent="0.25">
      <c r="D8" s="141">
        <v>2014</v>
      </c>
      <c r="E8" s="142">
        <v>17.591471500559265</v>
      </c>
      <c r="F8" s="142">
        <v>20.457756428369599</v>
      </c>
    </row>
    <row r="9" spans="2:6" x14ac:dyDescent="0.25">
      <c r="D9" s="141">
        <v>2015</v>
      </c>
      <c r="E9" s="142">
        <v>17.280868689130191</v>
      </c>
      <c r="F9" s="142">
        <v>18.974215246636771</v>
      </c>
    </row>
    <row r="10" spans="2:6" x14ac:dyDescent="0.25">
      <c r="D10" s="141">
        <v>2016</v>
      </c>
      <c r="E10" s="142">
        <v>16.940272060627535</v>
      </c>
      <c r="F10" s="142">
        <v>18.82223445239406</v>
      </c>
    </row>
    <row r="11" spans="2:6" x14ac:dyDescent="0.25">
      <c r="D11" s="141">
        <v>2017</v>
      </c>
      <c r="E11" s="142">
        <v>16.484106072840081</v>
      </c>
      <c r="F11" s="142">
        <v>20.175198467013413</v>
      </c>
    </row>
    <row r="12" spans="2:6" x14ac:dyDescent="0.25">
      <c r="D12" s="141">
        <v>2018</v>
      </c>
      <c r="E12" s="142">
        <v>15.96930829845248</v>
      </c>
      <c r="F12" s="142">
        <v>20.84982845077857</v>
      </c>
    </row>
    <row r="13" spans="2:6" x14ac:dyDescent="0.25">
      <c r="D13" s="141">
        <v>2019</v>
      </c>
      <c r="E13" s="142">
        <v>15.678006805094217</v>
      </c>
      <c r="F13" s="142">
        <v>21.346301510110059</v>
      </c>
    </row>
    <row r="14" spans="2:6" x14ac:dyDescent="0.25">
      <c r="D14" s="141">
        <v>2020</v>
      </c>
      <c r="E14" s="142">
        <v>16.064658584343626</v>
      </c>
      <c r="F14" s="142">
        <v>21.325269524059951</v>
      </c>
    </row>
    <row r="15" spans="2:6" x14ac:dyDescent="0.25">
      <c r="D15" s="141">
        <v>2021</v>
      </c>
      <c r="E15" s="142">
        <v>15.843852409272971</v>
      </c>
      <c r="F15" s="142">
        <v>18.395155185465555</v>
      </c>
    </row>
    <row r="16" spans="2:6" x14ac:dyDescent="0.25">
      <c r="D16" s="141">
        <v>2022</v>
      </c>
      <c r="E16" s="142">
        <v>15.329122242601983</v>
      </c>
      <c r="F16" s="142">
        <v>17.569546120058565</v>
      </c>
    </row>
  </sheetData>
  <pageMargins left="0.7" right="0.7" top="0.75" bottom="0.75" header="0.3" footer="0.3"/>
  <pageSetup paperSize="9"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F5D03-EB44-4FA7-A401-AD8630619174}">
  <sheetPr codeName="Hoja14"/>
  <dimension ref="B2:F10"/>
  <sheetViews>
    <sheetView showGridLines="0" workbookViewId="0"/>
  </sheetViews>
  <sheetFormatPr baseColWidth="10" defaultColWidth="10.25" defaultRowHeight="13.5" x14ac:dyDescent="0.25"/>
  <cols>
    <col min="1" max="1" width="10.25" style="19"/>
    <col min="2" max="2" width="90.625" style="19" customWidth="1"/>
    <col min="3" max="3" width="10.25" style="19"/>
    <col min="4" max="4" width="41.625" style="19" bestFit="1" customWidth="1"/>
    <col min="5" max="5" width="11.375" style="19" bestFit="1" customWidth="1"/>
    <col min="6" max="6" width="12.25" style="19" customWidth="1"/>
    <col min="7" max="8" width="10.75" style="19" bestFit="1" customWidth="1"/>
    <col min="9" max="9" width="20.625" style="19" bestFit="1" customWidth="1"/>
    <col min="10" max="14" width="10.875" style="19" bestFit="1" customWidth="1"/>
    <col min="15" max="15" width="12.25" style="19" bestFit="1" customWidth="1"/>
    <col min="16" max="16" width="10.25" style="19"/>
    <col min="17" max="18" width="13.5" style="19" bestFit="1" customWidth="1"/>
    <col min="19" max="19" width="20.625" style="19" bestFit="1" customWidth="1"/>
    <col min="20" max="16384" width="10.25" style="19"/>
  </cols>
  <sheetData>
    <row r="2" spans="2:6" ht="33" customHeight="1" x14ac:dyDescent="0.25">
      <c r="B2" s="5" t="s">
        <v>124</v>
      </c>
    </row>
    <row r="3" spans="2:6" ht="14.25" x14ac:dyDescent="0.25">
      <c r="B3" s="6" t="s">
        <v>72</v>
      </c>
      <c r="D3" s="140" t="s">
        <v>125</v>
      </c>
      <c r="E3" s="140" t="s">
        <v>74</v>
      </c>
      <c r="F3" s="140" t="s">
        <v>75</v>
      </c>
    </row>
    <row r="4" spans="2:6" x14ac:dyDescent="0.25">
      <c r="D4" s="141" t="s">
        <v>126</v>
      </c>
      <c r="E4" s="142">
        <v>9.2028616402302319</v>
      </c>
      <c r="F4" s="142">
        <v>22.270423285105519</v>
      </c>
    </row>
    <row r="5" spans="2:6" x14ac:dyDescent="0.25">
      <c r="D5" s="141" t="s">
        <v>109</v>
      </c>
      <c r="E5" s="142">
        <v>7.6850048725716045</v>
      </c>
      <c r="F5" s="142">
        <v>8.1375714551311269</v>
      </c>
    </row>
    <row r="6" spans="2:6" x14ac:dyDescent="0.25">
      <c r="D6" s="141" t="s">
        <v>110</v>
      </c>
      <c r="E6" s="142">
        <v>11.24715014431102</v>
      </c>
      <c r="F6" s="142">
        <v>11.575075439892462</v>
      </c>
    </row>
    <row r="7" spans="2:6" x14ac:dyDescent="0.25">
      <c r="D7" s="141" t="s">
        <v>127</v>
      </c>
      <c r="E7" s="142">
        <v>38.697619731258264</v>
      </c>
      <c r="F7" s="142">
        <v>35.959952501471172</v>
      </c>
    </row>
    <row r="8" spans="2:6" x14ac:dyDescent="0.25">
      <c r="D8" s="141" t="s">
        <v>112</v>
      </c>
      <c r="E8" s="142">
        <v>18.376185745030956</v>
      </c>
      <c r="F8" s="142">
        <v>9.1746812703413916</v>
      </c>
    </row>
    <row r="9" spans="2:6" x14ac:dyDescent="0.25">
      <c r="D9" s="141" t="s">
        <v>128</v>
      </c>
      <c r="E9" s="142">
        <v>6.4087049267211009</v>
      </c>
      <c r="F9" s="142">
        <v>7.4031384649102829</v>
      </c>
    </row>
    <row r="10" spans="2:6" x14ac:dyDescent="0.25">
      <c r="D10" s="141" t="s">
        <v>114</v>
      </c>
      <c r="E10" s="142">
        <v>8.3824729398768145</v>
      </c>
      <c r="F10" s="142">
        <v>5.4791575831480506</v>
      </c>
    </row>
  </sheetData>
  <pageMargins left="0.7" right="0.7" top="0.75" bottom="0.75" header="0.3" footer="0.3"/>
  <pageSetup paperSize="9"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858DE-010D-4F04-8053-DB8EB6CCB63B}">
  <dimension ref="B2:G16"/>
  <sheetViews>
    <sheetView showGridLines="0" workbookViewId="0"/>
  </sheetViews>
  <sheetFormatPr baseColWidth="10" defaultColWidth="10" defaultRowHeight="13.5" x14ac:dyDescent="0.25"/>
  <cols>
    <col min="1" max="1" width="10" style="19"/>
    <col min="2" max="2" width="79.375" style="19" customWidth="1"/>
    <col min="3" max="5" width="10" style="19"/>
    <col min="6" max="6" width="11.125" style="19" customWidth="1"/>
    <col min="7" max="16384" width="10" style="19"/>
  </cols>
  <sheetData>
    <row r="2" spans="2:7" ht="33" customHeight="1" x14ac:dyDescent="0.25">
      <c r="B2" s="5" t="s">
        <v>129</v>
      </c>
      <c r="E2" s="19" t="s">
        <v>104</v>
      </c>
    </row>
    <row r="3" spans="2:7" ht="14.25" x14ac:dyDescent="0.25">
      <c r="B3" s="6" t="s">
        <v>72</v>
      </c>
    </row>
    <row r="5" spans="2:7" ht="25.5" x14ac:dyDescent="0.25">
      <c r="D5" s="140" t="s">
        <v>73</v>
      </c>
      <c r="E5" s="140" t="s">
        <v>74</v>
      </c>
      <c r="F5" s="140" t="s">
        <v>75</v>
      </c>
      <c r="G5" s="140" t="s">
        <v>130</v>
      </c>
    </row>
    <row r="6" spans="2:7" x14ac:dyDescent="0.25">
      <c r="D6" s="141">
        <v>2012</v>
      </c>
      <c r="E6" s="142">
        <v>24.79</v>
      </c>
      <c r="F6" s="142">
        <v>33.08</v>
      </c>
      <c r="G6" s="142">
        <v>-8.2899999999999991</v>
      </c>
    </row>
    <row r="7" spans="2:7" x14ac:dyDescent="0.25">
      <c r="D7" s="141">
        <v>2013</v>
      </c>
      <c r="E7" s="142">
        <v>26.09</v>
      </c>
      <c r="F7" s="142">
        <v>33.869999999999997</v>
      </c>
      <c r="G7" s="142">
        <v>-7.7799999999999976</v>
      </c>
    </row>
    <row r="8" spans="2:7" x14ac:dyDescent="0.25">
      <c r="D8" s="141">
        <v>2014</v>
      </c>
      <c r="E8" s="142">
        <v>24.44</v>
      </c>
      <c r="F8" s="142">
        <v>29.79</v>
      </c>
      <c r="G8" s="142">
        <v>-5.3499999999999979</v>
      </c>
    </row>
    <row r="9" spans="2:7" x14ac:dyDescent="0.25">
      <c r="D9" s="141">
        <v>2015</v>
      </c>
      <c r="E9" s="142">
        <v>22.06</v>
      </c>
      <c r="F9" s="142">
        <v>29.09</v>
      </c>
      <c r="G9" s="142">
        <v>-7.0300000000000011</v>
      </c>
    </row>
    <row r="10" spans="2:7" x14ac:dyDescent="0.25">
      <c r="D10" s="141">
        <v>2016</v>
      </c>
      <c r="E10" s="142">
        <v>19.63</v>
      </c>
      <c r="F10" s="142">
        <v>27.52</v>
      </c>
      <c r="G10" s="142">
        <v>-7.8900000000000006</v>
      </c>
    </row>
    <row r="11" spans="2:7" x14ac:dyDescent="0.25">
      <c r="D11" s="141">
        <v>2017</v>
      </c>
      <c r="E11" s="142">
        <v>17.22</v>
      </c>
      <c r="F11" s="142">
        <v>26.22</v>
      </c>
      <c r="G11" s="142">
        <v>-9</v>
      </c>
    </row>
    <row r="12" spans="2:7" x14ac:dyDescent="0.25">
      <c r="D12" s="141">
        <v>2018</v>
      </c>
      <c r="E12" s="142">
        <v>15.25</v>
      </c>
      <c r="F12" s="142">
        <v>23.64</v>
      </c>
      <c r="G12" s="142">
        <v>-8.39</v>
      </c>
    </row>
    <row r="13" spans="2:7" x14ac:dyDescent="0.25">
      <c r="D13" s="141">
        <v>2019</v>
      </c>
      <c r="E13" s="142">
        <v>14.1</v>
      </c>
      <c r="F13" s="142">
        <v>21.53</v>
      </c>
      <c r="G13" s="142">
        <v>-7.4300000000000015</v>
      </c>
    </row>
    <row r="14" spans="2:7" x14ac:dyDescent="0.25">
      <c r="D14" s="141">
        <v>2020</v>
      </c>
      <c r="E14" s="142">
        <v>15.53</v>
      </c>
      <c r="F14" s="142">
        <v>21.8</v>
      </c>
      <c r="G14" s="142">
        <v>-6.2700000000000014</v>
      </c>
    </row>
    <row r="15" spans="2:7" x14ac:dyDescent="0.25">
      <c r="D15" s="141">
        <v>2021</v>
      </c>
      <c r="E15" s="142">
        <v>14.78</v>
      </c>
      <c r="F15" s="142">
        <v>19.53</v>
      </c>
      <c r="G15" s="142">
        <v>-4.7500000000000018</v>
      </c>
    </row>
    <row r="16" spans="2:7" x14ac:dyDescent="0.25">
      <c r="D16" s="141">
        <v>2022</v>
      </c>
      <c r="E16" s="142">
        <v>12.92</v>
      </c>
      <c r="F16" s="142">
        <v>17.28</v>
      </c>
      <c r="G16" s="142">
        <v>-4.3600000000000012</v>
      </c>
    </row>
  </sheetData>
  <pageMargins left="0.7" right="0.7" top="0.75" bottom="0.75" header="0.3" footer="0.3"/>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CFA3C-9DFD-410B-929A-648F7A6D7871}">
  <dimension ref="B2:G16"/>
  <sheetViews>
    <sheetView showGridLines="0" workbookViewId="0">
      <selection activeCell="F22" sqref="F22"/>
    </sheetView>
  </sheetViews>
  <sheetFormatPr baseColWidth="10" defaultColWidth="10" defaultRowHeight="13.5" x14ac:dyDescent="0.25"/>
  <cols>
    <col min="1" max="1" width="10" style="19"/>
    <col min="2" max="2" width="90.625" style="19" customWidth="1"/>
    <col min="3" max="3" width="10" style="19"/>
    <col min="4" max="4" width="11.5" style="19" customWidth="1"/>
    <col min="5" max="16384" width="10" style="19"/>
  </cols>
  <sheetData>
    <row r="2" spans="2:7" ht="33" customHeight="1" x14ac:dyDescent="0.25">
      <c r="B2" s="5" t="s">
        <v>131</v>
      </c>
      <c r="D2" s="19" t="s">
        <v>104</v>
      </c>
    </row>
    <row r="3" spans="2:7" ht="14.25" x14ac:dyDescent="0.25">
      <c r="B3" s="6" t="s">
        <v>72</v>
      </c>
      <c r="D3" s="19" t="s">
        <v>132</v>
      </c>
    </row>
    <row r="4" spans="2:7" ht="14.25" x14ac:dyDescent="0.25">
      <c r="B4" s="6" t="s">
        <v>133</v>
      </c>
      <c r="D4" s="19" t="s">
        <v>132</v>
      </c>
      <c r="E4" s="243"/>
      <c r="F4" s="243"/>
      <c r="G4" s="243"/>
    </row>
    <row r="5" spans="2:7" ht="38.25" x14ac:dyDescent="0.25">
      <c r="D5" s="140" t="s">
        <v>73</v>
      </c>
      <c r="E5" s="140" t="s">
        <v>134</v>
      </c>
      <c r="F5" s="140" t="s">
        <v>135</v>
      </c>
      <c r="G5" s="140" t="s">
        <v>136</v>
      </c>
    </row>
    <row r="6" spans="2:7" x14ac:dyDescent="0.25">
      <c r="D6" s="141">
        <v>2012</v>
      </c>
      <c r="E6" s="142">
        <v>52.835756853396902</v>
      </c>
      <c r="F6" s="142">
        <v>22.8</v>
      </c>
      <c r="G6" s="142">
        <v>30.035756853396897</v>
      </c>
    </row>
    <row r="7" spans="2:7" x14ac:dyDescent="0.25">
      <c r="D7" s="141">
        <v>2013</v>
      </c>
      <c r="E7" s="142">
        <v>55.8</v>
      </c>
      <c r="F7" s="142">
        <v>22.2</v>
      </c>
      <c r="G7" s="142">
        <v>33.6</v>
      </c>
    </row>
    <row r="8" spans="2:7" x14ac:dyDescent="0.25">
      <c r="D8" s="141">
        <v>2014</v>
      </c>
      <c r="E8" s="142">
        <v>58.5</v>
      </c>
      <c r="F8" s="142">
        <v>17.100000000000001</v>
      </c>
      <c r="G8" s="142">
        <v>41.4</v>
      </c>
    </row>
    <row r="9" spans="2:7" x14ac:dyDescent="0.25">
      <c r="D9" s="141">
        <v>2015</v>
      </c>
      <c r="E9" s="142">
        <v>58.8</v>
      </c>
      <c r="F9" s="142">
        <v>17.3</v>
      </c>
      <c r="G9" s="142">
        <v>41.5</v>
      </c>
    </row>
    <row r="10" spans="2:7" x14ac:dyDescent="0.25">
      <c r="D10" s="141">
        <v>2016</v>
      </c>
      <c r="E10" s="142">
        <v>55.400000000000006</v>
      </c>
      <c r="F10" s="142">
        <v>13.7</v>
      </c>
      <c r="G10" s="142">
        <v>41.7</v>
      </c>
    </row>
    <row r="11" spans="2:7" x14ac:dyDescent="0.25">
      <c r="D11" s="141">
        <v>2017</v>
      </c>
      <c r="E11" s="142">
        <v>57.400000000000006</v>
      </c>
      <c r="F11" s="142">
        <v>14.8</v>
      </c>
      <c r="G11" s="142">
        <v>42.6</v>
      </c>
    </row>
    <row r="12" spans="2:7" x14ac:dyDescent="0.25">
      <c r="D12" s="141">
        <v>2018</v>
      </c>
      <c r="E12" s="142">
        <v>51</v>
      </c>
      <c r="F12" s="142">
        <v>15</v>
      </c>
      <c r="G12" s="142">
        <v>36</v>
      </c>
    </row>
    <row r="13" spans="2:7" x14ac:dyDescent="0.25">
      <c r="D13" s="141">
        <v>2019</v>
      </c>
      <c r="E13" s="142">
        <v>52.3</v>
      </c>
      <c r="F13" s="142">
        <v>14.5</v>
      </c>
      <c r="G13" s="142">
        <v>37.799999999999997</v>
      </c>
    </row>
    <row r="14" spans="2:7" x14ac:dyDescent="0.25">
      <c r="D14" s="141">
        <v>2020</v>
      </c>
      <c r="E14" s="142">
        <v>44.2</v>
      </c>
      <c r="F14" s="142">
        <v>14.2</v>
      </c>
      <c r="G14" s="142">
        <v>30</v>
      </c>
    </row>
    <row r="15" spans="2:7" x14ac:dyDescent="0.25">
      <c r="D15" s="141">
        <v>2021</v>
      </c>
      <c r="E15" s="142">
        <v>43.7</v>
      </c>
      <c r="F15" s="142">
        <v>17.2</v>
      </c>
      <c r="G15" s="142">
        <v>26.5</v>
      </c>
    </row>
    <row r="16" spans="2:7" x14ac:dyDescent="0.25">
      <c r="D16" s="141">
        <v>2022</v>
      </c>
      <c r="E16" s="142">
        <v>41.7</v>
      </c>
      <c r="F16" s="142">
        <v>15.6</v>
      </c>
      <c r="G16" s="142">
        <v>26.1</v>
      </c>
    </row>
  </sheetData>
  <mergeCells count="1">
    <mergeCell ref="E4:G4"/>
  </mergeCells>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BDA54-779F-4B78-8421-5654FDDE334F}">
  <dimension ref="B2:G16"/>
  <sheetViews>
    <sheetView showGridLines="0" workbookViewId="0">
      <selection activeCell="D20" sqref="D20"/>
    </sheetView>
  </sheetViews>
  <sheetFormatPr baseColWidth="10" defaultColWidth="10" defaultRowHeight="13.5" x14ac:dyDescent="0.25"/>
  <cols>
    <col min="1" max="1" width="10" style="19"/>
    <col min="2" max="2" width="79.5" style="19" customWidth="1"/>
    <col min="3" max="3" width="10" style="19"/>
    <col min="4" max="4" width="11.5" style="19" customWidth="1"/>
    <col min="5" max="16384" width="10" style="19"/>
  </cols>
  <sheetData>
    <row r="2" spans="2:7" ht="33" customHeight="1" x14ac:dyDescent="0.25">
      <c r="B2" s="5" t="s">
        <v>131</v>
      </c>
      <c r="D2" s="19" t="s">
        <v>104</v>
      </c>
    </row>
    <row r="3" spans="2:7" ht="14.25" x14ac:dyDescent="0.25">
      <c r="B3" s="6" t="s">
        <v>72</v>
      </c>
      <c r="D3" s="19" t="s">
        <v>132</v>
      </c>
    </row>
    <row r="4" spans="2:7" x14ac:dyDescent="0.25">
      <c r="D4" s="19" t="s">
        <v>132</v>
      </c>
      <c r="E4" s="243"/>
      <c r="F4" s="243"/>
      <c r="G4" s="243"/>
    </row>
    <row r="5" spans="2:7" x14ac:dyDescent="0.25">
      <c r="D5" s="140" t="s">
        <v>73</v>
      </c>
      <c r="E5" s="140" t="s">
        <v>137</v>
      </c>
      <c r="F5" s="140" t="s">
        <v>135</v>
      </c>
      <c r="G5" s="140" t="s">
        <v>136</v>
      </c>
    </row>
    <row r="6" spans="2:7" x14ac:dyDescent="0.25">
      <c r="D6" s="141">
        <v>2012</v>
      </c>
      <c r="E6" s="150">
        <v>52.3</v>
      </c>
      <c r="F6" s="150">
        <v>22.4</v>
      </c>
      <c r="G6" s="150">
        <v>29.9</v>
      </c>
    </row>
    <row r="7" spans="2:7" x14ac:dyDescent="0.25">
      <c r="D7" s="141">
        <v>2013</v>
      </c>
      <c r="E7" s="150">
        <v>58.405909669316316</v>
      </c>
      <c r="F7" s="150">
        <v>22.364528763365339</v>
      </c>
      <c r="G7" s="150">
        <v>36.04138090595098</v>
      </c>
    </row>
    <row r="8" spans="2:7" x14ac:dyDescent="0.25">
      <c r="D8" s="141">
        <v>2014</v>
      </c>
      <c r="E8" s="150">
        <v>61.778126336803084</v>
      </c>
      <c r="F8" s="150">
        <v>19.292742050477688</v>
      </c>
      <c r="G8" s="150">
        <v>42.485384286325399</v>
      </c>
    </row>
    <row r="9" spans="2:7" x14ac:dyDescent="0.25">
      <c r="D9" s="141">
        <v>2015</v>
      </c>
      <c r="E9" s="150">
        <v>60.840585443037973</v>
      </c>
      <c r="F9" s="150">
        <v>16.695015822784811</v>
      </c>
      <c r="G9" s="150">
        <v>44.145569620253163</v>
      </c>
    </row>
    <row r="10" spans="2:7" x14ac:dyDescent="0.25">
      <c r="D10" s="141">
        <v>2016</v>
      </c>
      <c r="E10" s="150">
        <v>57.2</v>
      </c>
      <c r="F10" s="150">
        <v>14.8</v>
      </c>
      <c r="G10" s="150">
        <v>42.4</v>
      </c>
    </row>
    <row r="11" spans="2:7" x14ac:dyDescent="0.25">
      <c r="D11" s="141">
        <v>2017</v>
      </c>
      <c r="E11" s="150">
        <v>52.5</v>
      </c>
      <c r="F11" s="150">
        <v>14.1</v>
      </c>
      <c r="G11" s="150">
        <v>38.4</v>
      </c>
    </row>
    <row r="12" spans="2:7" x14ac:dyDescent="0.25">
      <c r="D12" s="141">
        <v>2018</v>
      </c>
      <c r="E12" s="150">
        <v>49.021298611709923</v>
      </c>
      <c r="F12" s="150">
        <v>14.081227903768216</v>
      </c>
      <c r="G12" s="150">
        <v>34.940070707941707</v>
      </c>
    </row>
    <row r="13" spans="2:7" x14ac:dyDescent="0.25">
      <c r="D13" s="141">
        <v>2019</v>
      </c>
      <c r="E13" s="150">
        <v>44.328468501755033</v>
      </c>
      <c r="F13" s="150">
        <v>13.803189851591846</v>
      </c>
      <c r="G13" s="150">
        <v>30.525278650163187</v>
      </c>
    </row>
    <row r="14" spans="2:7" x14ac:dyDescent="0.25">
      <c r="D14" s="141">
        <v>2020</v>
      </c>
      <c r="E14" s="150">
        <v>38.055453283865305</v>
      </c>
      <c r="F14" s="150">
        <v>14.058738565238324</v>
      </c>
      <c r="G14" s="150">
        <v>23.996714718626979</v>
      </c>
    </row>
    <row r="15" spans="2:7" x14ac:dyDescent="0.25">
      <c r="D15" s="141">
        <v>2021</v>
      </c>
      <c r="E15" s="150">
        <v>47.723396314439</v>
      </c>
      <c r="F15" s="150">
        <v>20.623396314439002</v>
      </c>
      <c r="G15" s="150">
        <v>27.1</v>
      </c>
    </row>
    <row r="16" spans="2:7" x14ac:dyDescent="0.25">
      <c r="D16" s="141">
        <v>2022</v>
      </c>
      <c r="E16" s="150">
        <v>44.9</v>
      </c>
      <c r="F16" s="150">
        <v>14.9</v>
      </c>
      <c r="G16" s="150">
        <v>30</v>
      </c>
    </row>
  </sheetData>
  <mergeCells count="1">
    <mergeCell ref="E4:G4"/>
  </mergeCell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127BC-F3BE-4813-9638-5D16BB3BA02C}">
  <sheetPr>
    <tabColor rgb="FF83082A"/>
  </sheetPr>
  <dimension ref="A3:B8"/>
  <sheetViews>
    <sheetView workbookViewId="0">
      <selection activeCell="B17" sqref="B17"/>
    </sheetView>
  </sheetViews>
  <sheetFormatPr baseColWidth="10" defaultColWidth="10.75" defaultRowHeight="15.75" x14ac:dyDescent="0.25"/>
  <cols>
    <col min="1" max="1" width="46.25" style="1" bestFit="1" customWidth="1"/>
    <col min="2" max="2" width="121" style="202" customWidth="1"/>
    <col min="3" max="16384" width="10.75" style="1"/>
  </cols>
  <sheetData>
    <row r="3" spans="1:2" ht="36.75" x14ac:dyDescent="0.25">
      <c r="A3" s="2" t="s">
        <v>0</v>
      </c>
    </row>
    <row r="5" spans="1:2" ht="73.5" x14ac:dyDescent="0.25">
      <c r="A5" s="2" t="s">
        <v>596</v>
      </c>
      <c r="B5" s="204" t="str">
        <f>UPPER("Políticas Activas de Empleo en Extremadura")</f>
        <v>POLÍTICAS ACTIVAS DE EMPLEO EN EXTREMADURA</v>
      </c>
    </row>
    <row r="8" spans="1:2" ht="73.5" x14ac:dyDescent="0.25">
      <c r="B8" s="203" t="s">
        <v>2</v>
      </c>
    </row>
  </sheetData>
  <pageMargins left="0.7" right="0.7" top="0.75" bottom="0.75" header="0.3" footer="0.3"/>
  <pageSetup paperSize="9"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E16E6-4BEF-4F37-AE4E-7A7BA8DBD8E5}">
  <sheetPr codeName="Hoja75"/>
  <dimension ref="B2:H17"/>
  <sheetViews>
    <sheetView showGridLines="0" topLeftCell="A11" workbookViewId="0"/>
  </sheetViews>
  <sheetFormatPr baseColWidth="10" defaultColWidth="10.25" defaultRowHeight="13.5" x14ac:dyDescent="0.25"/>
  <cols>
    <col min="1" max="1" width="10.25" style="19"/>
    <col min="2" max="2" width="81.625" style="19" customWidth="1"/>
    <col min="3" max="5" width="10.25" style="19"/>
    <col min="6" max="6" width="11.5" style="19" customWidth="1"/>
    <col min="7" max="7" width="10.25" style="19"/>
    <col min="8" max="8" width="12.375" style="19" customWidth="1"/>
    <col min="9" max="16384" width="10.25" style="19"/>
  </cols>
  <sheetData>
    <row r="2" spans="2:8" ht="33" customHeight="1" x14ac:dyDescent="0.25">
      <c r="B2" s="30" t="s">
        <v>138</v>
      </c>
    </row>
    <row r="3" spans="2:8" ht="14.25" x14ac:dyDescent="0.25">
      <c r="B3" s="6" t="s">
        <v>72</v>
      </c>
      <c r="D3" s="71"/>
    </row>
    <row r="5" spans="2:8" x14ac:dyDescent="0.25">
      <c r="D5" s="140" t="s">
        <v>132</v>
      </c>
      <c r="E5" s="244" t="s">
        <v>80</v>
      </c>
      <c r="F5" s="244"/>
      <c r="G5" s="244" t="s">
        <v>81</v>
      </c>
      <c r="H5" s="244"/>
    </row>
    <row r="6" spans="2:8" x14ac:dyDescent="0.25">
      <c r="D6" s="140" t="s">
        <v>73</v>
      </c>
      <c r="E6" s="140" t="s">
        <v>74</v>
      </c>
      <c r="F6" s="140" t="s">
        <v>75</v>
      </c>
      <c r="G6" s="140" t="s">
        <v>74</v>
      </c>
      <c r="H6" s="140" t="s">
        <v>75</v>
      </c>
    </row>
    <row r="7" spans="2:8" x14ac:dyDescent="0.25">
      <c r="D7" s="141">
        <v>2012</v>
      </c>
      <c r="E7" s="150">
        <v>24.58</v>
      </c>
      <c r="F7" s="150">
        <v>30.86</v>
      </c>
      <c r="G7" s="150">
        <v>25.03</v>
      </c>
      <c r="H7" s="150">
        <v>36.04</v>
      </c>
    </row>
    <row r="8" spans="2:8" x14ac:dyDescent="0.25">
      <c r="D8" s="141">
        <v>2013</v>
      </c>
      <c r="E8" s="150">
        <v>25.6</v>
      </c>
      <c r="F8" s="150">
        <v>32.26</v>
      </c>
      <c r="G8" s="150">
        <v>26.67</v>
      </c>
      <c r="H8" s="150">
        <v>35.9</v>
      </c>
    </row>
    <row r="9" spans="2:8" x14ac:dyDescent="0.25">
      <c r="D9" s="141">
        <v>2014</v>
      </c>
      <c r="E9" s="150">
        <v>23.6</v>
      </c>
      <c r="F9" s="150">
        <v>27.18</v>
      </c>
      <c r="G9" s="150">
        <v>25.43</v>
      </c>
      <c r="H9" s="150">
        <v>33.15</v>
      </c>
    </row>
    <row r="10" spans="2:8" x14ac:dyDescent="0.25">
      <c r="D10" s="141">
        <v>2015</v>
      </c>
      <c r="E10" s="150">
        <v>20.77</v>
      </c>
      <c r="F10" s="150">
        <v>25.67</v>
      </c>
      <c r="G10" s="150">
        <v>23.55</v>
      </c>
      <c r="H10" s="150">
        <v>33.54</v>
      </c>
    </row>
    <row r="11" spans="2:8" x14ac:dyDescent="0.25">
      <c r="D11" s="141">
        <v>2016</v>
      </c>
      <c r="E11" s="150">
        <v>18.12</v>
      </c>
      <c r="F11" s="150">
        <v>23.74</v>
      </c>
      <c r="G11" s="150">
        <v>21.38</v>
      </c>
      <c r="H11" s="150">
        <v>32.39</v>
      </c>
    </row>
    <row r="12" spans="2:8" x14ac:dyDescent="0.25">
      <c r="D12" s="141">
        <v>2017</v>
      </c>
      <c r="E12" s="150">
        <v>15.66</v>
      </c>
      <c r="F12" s="150">
        <v>22.7</v>
      </c>
      <c r="G12" s="150">
        <v>19.03</v>
      </c>
      <c r="H12" s="150">
        <v>30.7</v>
      </c>
    </row>
    <row r="13" spans="2:8" x14ac:dyDescent="0.25">
      <c r="D13" s="141">
        <v>2018</v>
      </c>
      <c r="E13" s="150">
        <v>13.72</v>
      </c>
      <c r="F13" s="150">
        <v>19.38</v>
      </c>
      <c r="G13" s="150">
        <v>17.02</v>
      </c>
      <c r="H13" s="150">
        <v>29.05</v>
      </c>
    </row>
    <row r="14" spans="2:8" x14ac:dyDescent="0.25">
      <c r="D14" s="141">
        <v>2019</v>
      </c>
      <c r="E14" s="150">
        <v>12.45</v>
      </c>
      <c r="F14" s="150">
        <v>16.600000000000001</v>
      </c>
      <c r="G14" s="150">
        <v>15.99</v>
      </c>
      <c r="H14" s="150">
        <v>27.68</v>
      </c>
    </row>
    <row r="15" spans="2:8" x14ac:dyDescent="0.25">
      <c r="D15" s="141">
        <v>2020</v>
      </c>
      <c r="E15" s="150">
        <v>13.87</v>
      </c>
      <c r="F15" s="150">
        <v>18.03</v>
      </c>
      <c r="G15" s="150">
        <v>17.43</v>
      </c>
      <c r="H15" s="150">
        <v>26.29</v>
      </c>
    </row>
    <row r="16" spans="2:8" x14ac:dyDescent="0.25">
      <c r="D16" s="141">
        <v>2021</v>
      </c>
      <c r="E16" s="150">
        <v>13.05</v>
      </c>
      <c r="F16" s="150">
        <v>15.25</v>
      </c>
      <c r="G16" s="150">
        <v>16.71</v>
      </c>
      <c r="H16" s="150">
        <v>24.75</v>
      </c>
    </row>
    <row r="17" spans="4:8" x14ac:dyDescent="0.25">
      <c r="D17" s="141">
        <v>2022</v>
      </c>
      <c r="E17" s="150">
        <v>11.27</v>
      </c>
      <c r="F17" s="150">
        <v>14.16</v>
      </c>
      <c r="G17" s="150">
        <v>14.76</v>
      </c>
      <c r="H17" s="150">
        <v>21.05</v>
      </c>
    </row>
  </sheetData>
  <mergeCells count="2">
    <mergeCell ref="E5:F5"/>
    <mergeCell ref="G5:H5"/>
  </mergeCells>
  <pageMargins left="0.7" right="0.7" top="0.75" bottom="0.75"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44995-999D-B440-82B8-96E614C0649E}">
  <sheetPr codeName="Hoja19"/>
  <dimension ref="B2:O29"/>
  <sheetViews>
    <sheetView showGridLines="0" topLeftCell="A2" zoomScaleNormal="100" workbookViewId="0"/>
  </sheetViews>
  <sheetFormatPr baseColWidth="10" defaultColWidth="10.75" defaultRowHeight="13.5" x14ac:dyDescent="0.25"/>
  <cols>
    <col min="1" max="1" width="10.25" style="19" customWidth="1"/>
    <col min="2" max="2" width="90.625" style="19" customWidth="1"/>
    <col min="3" max="3" width="12.75" style="19" bestFit="1" customWidth="1"/>
    <col min="4" max="4" width="15.75" style="19" bestFit="1" customWidth="1"/>
    <col min="5" max="12" width="10.75" style="19"/>
    <col min="13" max="18" width="15.25" style="19" customWidth="1"/>
    <col min="19" max="16384" width="10.75" style="19"/>
  </cols>
  <sheetData>
    <row r="2" spans="2:15" ht="33" customHeight="1" x14ac:dyDescent="0.25">
      <c r="B2" s="30" t="s">
        <v>139</v>
      </c>
    </row>
    <row r="3" spans="2:15" ht="14.25" x14ac:dyDescent="0.25">
      <c r="B3" s="6" t="s">
        <v>72</v>
      </c>
    </row>
    <row r="5" spans="2:15" x14ac:dyDescent="0.25">
      <c r="D5" s="140" t="s">
        <v>140</v>
      </c>
      <c r="E5" s="140">
        <v>2012</v>
      </c>
      <c r="F5" s="140">
        <v>2013</v>
      </c>
      <c r="G5" s="140">
        <v>2014</v>
      </c>
      <c r="H5" s="140">
        <v>2015</v>
      </c>
      <c r="I5" s="140">
        <v>2016</v>
      </c>
      <c r="J5" s="140">
        <v>2017</v>
      </c>
      <c r="K5" s="140">
        <v>2018</v>
      </c>
      <c r="L5" s="140">
        <v>2019</v>
      </c>
      <c r="M5" s="140">
        <v>2020</v>
      </c>
      <c r="N5" s="140">
        <v>2021</v>
      </c>
      <c r="O5" s="140">
        <v>2022</v>
      </c>
    </row>
    <row r="6" spans="2:15" x14ac:dyDescent="0.25">
      <c r="D6" s="125" t="s">
        <v>75</v>
      </c>
      <c r="E6" s="125"/>
      <c r="F6" s="125"/>
      <c r="G6" s="125"/>
      <c r="H6" s="125"/>
      <c r="I6" s="125"/>
      <c r="J6" s="125"/>
      <c r="K6" s="125"/>
      <c r="L6" s="125"/>
      <c r="M6" s="125"/>
      <c r="N6" s="125"/>
      <c r="O6" s="125"/>
    </row>
    <row r="7" spans="2:15" x14ac:dyDescent="0.25">
      <c r="B7" s="19" t="s">
        <v>75</v>
      </c>
      <c r="D7" s="141" t="s">
        <v>57</v>
      </c>
      <c r="E7" s="150">
        <v>33.080256165432118</v>
      </c>
      <c r="F7" s="150">
        <v>33.865534508455973</v>
      </c>
      <c r="G7" s="150">
        <v>29.793375254780393</v>
      </c>
      <c r="H7" s="150">
        <v>29.09595961212348</v>
      </c>
      <c r="I7" s="150">
        <v>27.515522147363583</v>
      </c>
      <c r="J7" s="150">
        <v>26.221341615129766</v>
      </c>
      <c r="K7" s="150">
        <v>23.640207568569394</v>
      </c>
      <c r="L7" s="150">
        <v>21.539507695565689</v>
      </c>
      <c r="M7" s="150">
        <v>21.791788621010834</v>
      </c>
      <c r="N7" s="150">
        <v>19.558340923477648</v>
      </c>
      <c r="O7" s="150">
        <v>17.288707779319484</v>
      </c>
    </row>
    <row r="8" spans="2:15" x14ac:dyDescent="0.25">
      <c r="D8" s="141" t="s">
        <v>141</v>
      </c>
      <c r="E8" s="150">
        <v>62.042474520220338</v>
      </c>
      <c r="F8" s="150">
        <v>61.202807339944926</v>
      </c>
      <c r="G8" s="150">
        <v>55.357717288588255</v>
      </c>
      <c r="H8" s="150">
        <v>55.300017242788321</v>
      </c>
      <c r="I8" s="150">
        <v>50.366825182952432</v>
      </c>
      <c r="J8" s="150">
        <v>48.676703329271263</v>
      </c>
      <c r="K8" s="150">
        <v>46.587230487312517</v>
      </c>
      <c r="L8" s="150">
        <v>44.805967269594944</v>
      </c>
      <c r="M8" s="150">
        <v>47.371760020151008</v>
      </c>
      <c r="N8" s="150">
        <v>46.663891431329226</v>
      </c>
      <c r="O8" s="150">
        <v>39.666914946056025</v>
      </c>
    </row>
    <row r="9" spans="2:15" x14ac:dyDescent="0.25">
      <c r="D9" s="141" t="s">
        <v>142</v>
      </c>
      <c r="E9" s="150">
        <v>35.428762443578876</v>
      </c>
      <c r="F9" s="150">
        <v>37.666004256369852</v>
      </c>
      <c r="G9" s="150">
        <v>30.989095028950139</v>
      </c>
      <c r="H9" s="150">
        <v>29.433794666190359</v>
      </c>
      <c r="I9" s="150">
        <v>29.551720809646426</v>
      </c>
      <c r="J9" s="150">
        <v>32.006684494506565</v>
      </c>
      <c r="K9" s="150">
        <v>29.387868867515767</v>
      </c>
      <c r="L9" s="150">
        <v>26.693659149324436</v>
      </c>
      <c r="M9" s="150">
        <v>25.819983105408038</v>
      </c>
      <c r="N9" s="150">
        <v>23.842960816967544</v>
      </c>
      <c r="O9" s="150">
        <v>18.425950430686189</v>
      </c>
    </row>
    <row r="10" spans="2:15" x14ac:dyDescent="0.25">
      <c r="D10" s="141" t="s">
        <v>143</v>
      </c>
      <c r="E10" s="150">
        <v>27.785312299542966</v>
      </c>
      <c r="F10" s="150">
        <v>25.590055324017104</v>
      </c>
      <c r="G10" s="150">
        <v>26.073390749344611</v>
      </c>
      <c r="H10" s="150">
        <v>26.363963466123032</v>
      </c>
      <c r="I10" s="150">
        <v>23.510468684581063</v>
      </c>
      <c r="J10" s="150">
        <v>19.746027508030458</v>
      </c>
      <c r="K10" s="150">
        <v>18.689774282416675</v>
      </c>
      <c r="L10" s="150">
        <v>17.127962425131194</v>
      </c>
      <c r="M10" s="150">
        <v>18.21541074578867</v>
      </c>
      <c r="N10" s="150">
        <v>14.011028129780044</v>
      </c>
      <c r="O10" s="150">
        <v>13.626055086386902</v>
      </c>
    </row>
    <row r="11" spans="2:15" x14ac:dyDescent="0.25">
      <c r="D11" s="141" t="s">
        <v>144</v>
      </c>
      <c r="E11" s="150">
        <v>27.488190919992487</v>
      </c>
      <c r="F11" s="150">
        <v>31.767798383262772</v>
      </c>
      <c r="G11" s="150">
        <v>28.335298517830818</v>
      </c>
      <c r="H11" s="150">
        <v>26.827625704615052</v>
      </c>
      <c r="I11" s="150">
        <v>25.226149748982778</v>
      </c>
      <c r="J11" s="150">
        <v>23.690704232815452</v>
      </c>
      <c r="K11" s="150">
        <v>20.774354812008973</v>
      </c>
      <c r="L11" s="150">
        <v>19.011730429048729</v>
      </c>
      <c r="M11" s="150">
        <v>19.040712230893384</v>
      </c>
      <c r="N11" s="150">
        <v>16.385142730402272</v>
      </c>
      <c r="O11" s="150">
        <v>16.457680172557513</v>
      </c>
    </row>
    <row r="12" spans="2:15" x14ac:dyDescent="0.25">
      <c r="D12" s="141" t="s">
        <v>145</v>
      </c>
      <c r="E12" s="150">
        <v>28.131419630831648</v>
      </c>
      <c r="F12" s="150">
        <v>28.30285229120755</v>
      </c>
      <c r="G12" s="150">
        <v>22.399764968157591</v>
      </c>
      <c r="H12" s="150">
        <v>23.525497979105534</v>
      </c>
      <c r="I12" s="150">
        <v>24.237888320073079</v>
      </c>
      <c r="J12" s="150">
        <v>23.496657575281681</v>
      </c>
      <c r="K12" s="150">
        <v>19.989648718006997</v>
      </c>
      <c r="L12" s="150">
        <v>16.965968529697125</v>
      </c>
      <c r="M12" s="150">
        <v>17.361983580843564</v>
      </c>
      <c r="N12" s="150">
        <v>18.200226701205793</v>
      </c>
      <c r="O12" s="150">
        <v>15.111553475277173</v>
      </c>
    </row>
    <row r="13" spans="2:15" x14ac:dyDescent="0.25">
      <c r="D13" s="125" t="s">
        <v>74</v>
      </c>
      <c r="E13" s="125"/>
      <c r="F13" s="125"/>
      <c r="G13" s="125"/>
      <c r="H13" s="125"/>
      <c r="I13" s="125"/>
      <c r="J13" s="125"/>
      <c r="K13" s="125"/>
      <c r="L13" s="125"/>
      <c r="M13" s="125"/>
      <c r="N13" s="125"/>
      <c r="O13" s="125"/>
    </row>
    <row r="14" spans="2:15" x14ac:dyDescent="0.25">
      <c r="D14" s="141" t="s">
        <v>57</v>
      </c>
      <c r="E14" s="150">
        <v>24.788145510376566</v>
      </c>
      <c r="F14" s="150">
        <v>26.092005127784066</v>
      </c>
      <c r="G14" s="150">
        <v>24.442841443525158</v>
      </c>
      <c r="H14" s="150">
        <v>22.056555111606194</v>
      </c>
      <c r="I14" s="150">
        <v>19.633879231697858</v>
      </c>
      <c r="J14" s="150">
        <v>17.224775420000654</v>
      </c>
      <c r="K14" s="150">
        <v>15.257775646167424</v>
      </c>
      <c r="L14" s="150">
        <v>14.106134741638831</v>
      </c>
      <c r="M14" s="150">
        <v>15.529839140098355</v>
      </c>
      <c r="N14" s="150">
        <v>14.786892708190528</v>
      </c>
      <c r="O14" s="150">
        <v>12.918494780662337</v>
      </c>
    </row>
    <row r="15" spans="2:15" x14ac:dyDescent="0.25">
      <c r="D15" s="141" t="s">
        <v>141</v>
      </c>
      <c r="E15" s="150">
        <v>52.885508911524838</v>
      </c>
      <c r="F15" s="150">
        <v>55.483412410887588</v>
      </c>
      <c r="G15" s="150">
        <v>53.204090346018155</v>
      </c>
      <c r="H15" s="150">
        <v>48.351494918090744</v>
      </c>
      <c r="I15" s="150">
        <v>44.459158774981759</v>
      </c>
      <c r="J15" s="150">
        <v>38.654848418722295</v>
      </c>
      <c r="K15" s="150">
        <v>34.388635813068284</v>
      </c>
      <c r="L15" s="150">
        <v>32.575109219094614</v>
      </c>
      <c r="M15" s="150">
        <v>38.293786704129737</v>
      </c>
      <c r="N15" s="150">
        <v>34.940257107605255</v>
      </c>
      <c r="O15" s="150">
        <v>29.744996753728191</v>
      </c>
    </row>
    <row r="16" spans="2:15" x14ac:dyDescent="0.25">
      <c r="D16" s="141" t="s">
        <v>142</v>
      </c>
      <c r="E16" s="150">
        <v>27.623552925905255</v>
      </c>
      <c r="F16" s="150">
        <v>29.056941358605911</v>
      </c>
      <c r="G16" s="150">
        <v>26.751133396904546</v>
      </c>
      <c r="H16" s="150">
        <v>24.609962595698327</v>
      </c>
      <c r="I16" s="150">
        <v>22.038651298185634</v>
      </c>
      <c r="J16" s="150">
        <v>19.502918115883372</v>
      </c>
      <c r="K16" s="150">
        <v>17.555089432621404</v>
      </c>
      <c r="L16" s="150">
        <v>16.243020437715078</v>
      </c>
      <c r="M16" s="150">
        <v>19.650166246223204</v>
      </c>
      <c r="N16" s="150">
        <v>18.050007445780487</v>
      </c>
      <c r="O16" s="150">
        <v>14.508159206035096</v>
      </c>
    </row>
    <row r="17" spans="2:15" x14ac:dyDescent="0.25">
      <c r="B17" s="21"/>
      <c r="C17" s="21"/>
      <c r="D17" s="141" t="s">
        <v>143</v>
      </c>
      <c r="E17" s="150">
        <v>21.750266484216528</v>
      </c>
      <c r="F17" s="150">
        <v>22.626513162619368</v>
      </c>
      <c r="G17" s="150">
        <v>21.096225595562728</v>
      </c>
      <c r="H17" s="150">
        <v>18.50460531185125</v>
      </c>
      <c r="I17" s="150">
        <v>16.445750083601904</v>
      </c>
      <c r="J17" s="150">
        <v>14.154604082920905</v>
      </c>
      <c r="K17" s="150">
        <v>12.394033009615027</v>
      </c>
      <c r="L17" s="150">
        <v>11.471902479864511</v>
      </c>
      <c r="M17" s="150">
        <v>13.023862147868059</v>
      </c>
      <c r="N17" s="150">
        <v>11.922566971857851</v>
      </c>
      <c r="O17" s="150">
        <v>10.657514030339371</v>
      </c>
    </row>
    <row r="18" spans="2:15" x14ac:dyDescent="0.25">
      <c r="B18" s="21"/>
      <c r="C18" s="21"/>
      <c r="D18" s="141" t="s">
        <v>144</v>
      </c>
      <c r="E18" s="150">
        <v>20.5382436233714</v>
      </c>
      <c r="F18" s="150">
        <v>22.185566052821692</v>
      </c>
      <c r="G18" s="150">
        <v>21.213260273081076</v>
      </c>
      <c r="H18" s="150">
        <v>19.480543183141229</v>
      </c>
      <c r="I18" s="150">
        <v>17.163036681848865</v>
      </c>
      <c r="J18" s="150">
        <v>15.1320161156195</v>
      </c>
      <c r="K18" s="150">
        <v>13.209141822844263</v>
      </c>
      <c r="L18" s="150">
        <v>11.995477979335787</v>
      </c>
      <c r="M18" s="150">
        <v>12.315565141753204</v>
      </c>
      <c r="N18" s="150">
        <v>11.840703299198172</v>
      </c>
      <c r="O18" s="150">
        <v>10.843912905071374</v>
      </c>
    </row>
    <row r="19" spans="2:15" x14ac:dyDescent="0.25">
      <c r="B19" s="21"/>
      <c r="C19" s="21"/>
      <c r="D19" s="141" t="s">
        <v>145</v>
      </c>
      <c r="E19" s="150">
        <v>17.247333412054612</v>
      </c>
      <c r="F19" s="150">
        <v>19.360093601847474</v>
      </c>
      <c r="G19" s="150">
        <v>19.31346492967543</v>
      </c>
      <c r="H19" s="150">
        <v>17.929437808121676</v>
      </c>
      <c r="I19" s="150">
        <v>16.437231530366553</v>
      </c>
      <c r="J19" s="150">
        <v>14.761157208678963</v>
      </c>
      <c r="K19" s="150">
        <v>13.293031066309265</v>
      </c>
      <c r="L19" s="150">
        <v>12.245179800837937</v>
      </c>
      <c r="M19" s="150">
        <v>12.057356012504192</v>
      </c>
      <c r="N19" s="150">
        <v>12.915684722743265</v>
      </c>
      <c r="O19" s="150">
        <v>11.391088712513836</v>
      </c>
    </row>
    <row r="20" spans="2:15" x14ac:dyDescent="0.25">
      <c r="B20" s="21"/>
      <c r="C20" s="21"/>
      <c r="D20" s="21"/>
      <c r="E20" s="21"/>
      <c r="F20" s="21"/>
      <c r="G20" s="21"/>
      <c r="H20" s="21"/>
      <c r="I20" s="21"/>
      <c r="J20" s="21"/>
      <c r="K20" s="21"/>
    </row>
    <row r="21" spans="2:15" x14ac:dyDescent="0.25">
      <c r="B21" s="21"/>
      <c r="C21" s="21"/>
      <c r="D21" s="21"/>
      <c r="E21" s="21"/>
      <c r="F21" s="21"/>
      <c r="G21" s="21"/>
      <c r="H21" s="21"/>
      <c r="I21" s="21"/>
      <c r="J21" s="21"/>
      <c r="K21" s="21"/>
    </row>
    <row r="22" spans="2:15" x14ac:dyDescent="0.25">
      <c r="B22" s="21"/>
      <c r="C22" s="21"/>
      <c r="D22" s="21"/>
      <c r="E22" s="21"/>
      <c r="F22" s="21"/>
      <c r="G22" s="21"/>
      <c r="H22" s="21"/>
      <c r="I22" s="21"/>
      <c r="J22" s="21"/>
      <c r="K22" s="21"/>
    </row>
    <row r="23" spans="2:15" x14ac:dyDescent="0.25">
      <c r="B23" s="21"/>
      <c r="C23" s="21"/>
      <c r="D23" s="21"/>
      <c r="E23" s="21"/>
      <c r="F23" s="21"/>
      <c r="G23" s="21"/>
      <c r="H23" s="21"/>
      <c r="I23" s="21"/>
      <c r="J23" s="21"/>
      <c r="K23" s="21"/>
    </row>
    <row r="24" spans="2:15" x14ac:dyDescent="0.25">
      <c r="B24" s="21"/>
      <c r="C24" s="21"/>
      <c r="D24" s="21"/>
      <c r="E24" s="21"/>
      <c r="F24" s="21"/>
      <c r="G24" s="21"/>
      <c r="H24" s="21"/>
      <c r="I24" s="21"/>
      <c r="J24" s="21"/>
      <c r="K24" s="21"/>
    </row>
    <row r="25" spans="2:15" x14ac:dyDescent="0.25">
      <c r="B25" s="21"/>
      <c r="C25" s="21"/>
      <c r="D25" s="21"/>
      <c r="E25" s="21"/>
      <c r="F25" s="21"/>
      <c r="G25" s="21"/>
      <c r="H25" s="21"/>
      <c r="I25" s="21"/>
      <c r="J25" s="21"/>
      <c r="K25" s="21"/>
    </row>
    <row r="26" spans="2:15" x14ac:dyDescent="0.25">
      <c r="B26" s="19" t="s">
        <v>74</v>
      </c>
      <c r="C26" s="21"/>
      <c r="D26" s="21"/>
      <c r="E26" s="21"/>
      <c r="F26" s="21"/>
      <c r="G26" s="21"/>
      <c r="H26" s="21"/>
      <c r="I26" s="21"/>
      <c r="J26" s="21"/>
      <c r="K26" s="21"/>
    </row>
    <row r="27" spans="2:15" x14ac:dyDescent="0.25">
      <c r="B27" s="21"/>
      <c r="C27" s="21"/>
      <c r="D27" s="21"/>
      <c r="E27" s="21"/>
      <c r="F27" s="21"/>
      <c r="G27" s="21"/>
      <c r="H27" s="21"/>
      <c r="I27" s="21"/>
      <c r="J27" s="21"/>
      <c r="K27" s="21"/>
    </row>
    <row r="28" spans="2:15" x14ac:dyDescent="0.25">
      <c r="B28" s="21"/>
      <c r="C28" s="21"/>
      <c r="D28" s="21"/>
      <c r="E28" s="21"/>
      <c r="F28" s="21"/>
      <c r="G28" s="21"/>
      <c r="H28" s="21"/>
      <c r="I28" s="21"/>
      <c r="J28" s="21"/>
      <c r="K28" s="21"/>
    </row>
    <row r="29" spans="2:15" x14ac:dyDescent="0.25">
      <c r="B29" s="21"/>
      <c r="C29" s="21"/>
      <c r="D29" s="21"/>
      <c r="E29" s="21"/>
      <c r="F29" s="21"/>
      <c r="G29" s="21"/>
      <c r="H29" s="21"/>
      <c r="I29" s="21"/>
      <c r="J29" s="21"/>
      <c r="K29" s="21"/>
    </row>
  </sheetData>
  <pageMargins left="0.7" right="0.7" top="0.75" bottom="0.75" header="0.3" footer="0.3"/>
  <pageSetup paperSize="9"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78633-207F-4120-9136-4F64E28B0A53}">
  <dimension ref="B2:F8"/>
  <sheetViews>
    <sheetView showGridLines="0" workbookViewId="0"/>
  </sheetViews>
  <sheetFormatPr baseColWidth="10" defaultColWidth="10" defaultRowHeight="13.5" x14ac:dyDescent="0.25"/>
  <cols>
    <col min="1" max="1" width="10" style="19"/>
    <col min="2" max="2" width="79.375" style="19" customWidth="1"/>
    <col min="3" max="16384" width="10" style="19"/>
  </cols>
  <sheetData>
    <row r="2" spans="2:6" ht="33" customHeight="1" x14ac:dyDescent="0.25">
      <c r="B2" s="5" t="s">
        <v>146</v>
      </c>
    </row>
    <row r="3" spans="2:6" ht="14.25" x14ac:dyDescent="0.25">
      <c r="B3" s="6" t="s">
        <v>72</v>
      </c>
    </row>
    <row r="5" spans="2:6" ht="25.5" x14ac:dyDescent="0.25">
      <c r="D5" s="140" t="s">
        <v>147</v>
      </c>
      <c r="E5" s="140" t="s">
        <v>74</v>
      </c>
      <c r="F5" s="140" t="s">
        <v>75</v>
      </c>
    </row>
    <row r="6" spans="2:6" x14ac:dyDescent="0.25">
      <c r="D6" s="141" t="s">
        <v>148</v>
      </c>
      <c r="E6" s="150">
        <v>7.6165443655159617</v>
      </c>
      <c r="F6" s="150">
        <v>10.582908885116016</v>
      </c>
    </row>
    <row r="7" spans="2:6" x14ac:dyDescent="0.25">
      <c r="D7" s="141" t="s">
        <v>149</v>
      </c>
      <c r="E7" s="150">
        <v>13.841761827079935</v>
      </c>
      <c r="F7" s="150">
        <v>19.473684210526315</v>
      </c>
    </row>
    <row r="8" spans="2:6" x14ac:dyDescent="0.25">
      <c r="D8" s="141" t="s">
        <v>150</v>
      </c>
      <c r="E8" s="150">
        <v>17.762471105808665</v>
      </c>
      <c r="F8" s="150">
        <v>21.360336262896446</v>
      </c>
    </row>
  </sheetData>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07178-3A0F-4CD3-A4C0-AEFEBF0497DB}">
  <sheetPr codeName="Hoja76"/>
  <dimension ref="A1:AP12"/>
  <sheetViews>
    <sheetView showGridLines="0" workbookViewId="0"/>
  </sheetViews>
  <sheetFormatPr baseColWidth="10" defaultColWidth="10.25" defaultRowHeight="13.5" x14ac:dyDescent="0.25"/>
  <cols>
    <col min="1" max="1" width="10.25" style="19"/>
    <col min="2" max="3" width="7.75" style="19" customWidth="1"/>
    <col min="4" max="8" width="7.75" style="21" customWidth="1"/>
    <col min="9" max="9" width="7.75" style="19" customWidth="1"/>
    <col min="10" max="16384" width="10.25" style="19"/>
  </cols>
  <sheetData>
    <row r="1" spans="1:42" x14ac:dyDescent="0.25">
      <c r="G1" s="38"/>
    </row>
    <row r="2" spans="1:42" ht="33" customHeight="1" x14ac:dyDescent="0.25">
      <c r="B2" s="254" t="s">
        <v>151</v>
      </c>
      <c r="C2" s="254"/>
      <c r="D2" s="254"/>
      <c r="E2" s="254"/>
      <c r="F2" s="254"/>
      <c r="G2" s="254"/>
      <c r="H2" s="254"/>
      <c r="I2" s="254"/>
    </row>
    <row r="3" spans="1:42" ht="13.15" customHeight="1" x14ac:dyDescent="0.25">
      <c r="B3" s="255" t="s">
        <v>72</v>
      </c>
      <c r="C3" s="255"/>
      <c r="D3" s="255"/>
      <c r="E3" s="255"/>
      <c r="F3" s="255"/>
      <c r="G3" s="255"/>
      <c r="H3" s="255"/>
      <c r="I3" s="255"/>
      <c r="J3" s="21"/>
    </row>
    <row r="4" spans="1:42" ht="13.15" customHeight="1" x14ac:dyDescent="0.25">
      <c r="B4" s="21"/>
      <c r="C4" s="21"/>
      <c r="I4" s="21"/>
      <c r="J4" s="21"/>
    </row>
    <row r="5" spans="1:42" ht="27" customHeight="1" x14ac:dyDescent="0.25">
      <c r="B5" s="247"/>
      <c r="C5" s="248"/>
      <c r="D5" s="256" t="s">
        <v>152</v>
      </c>
      <c r="E5" s="253"/>
      <c r="F5" s="253"/>
      <c r="G5" s="256" t="s">
        <v>153</v>
      </c>
      <c r="H5" s="253"/>
      <c r="I5" s="253"/>
    </row>
    <row r="6" spans="1:42" s="21" customFormat="1" x14ac:dyDescent="0.25">
      <c r="A6" s="19"/>
      <c r="B6" s="249"/>
      <c r="C6" s="250"/>
      <c r="D6" s="253" t="s">
        <v>154</v>
      </c>
      <c r="E6" s="253"/>
      <c r="F6" s="253"/>
      <c r="G6" s="253" t="s">
        <v>154</v>
      </c>
      <c r="H6" s="253"/>
      <c r="I6" s="253"/>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row>
    <row r="7" spans="1:42" s="21" customFormat="1" x14ac:dyDescent="0.25">
      <c r="A7" s="19"/>
      <c r="B7" s="251"/>
      <c r="C7" s="252"/>
      <c r="D7" s="108" t="s">
        <v>150</v>
      </c>
      <c r="E7" s="108" t="s">
        <v>149</v>
      </c>
      <c r="F7" s="108" t="s">
        <v>148</v>
      </c>
      <c r="G7" s="108" t="s">
        <v>150</v>
      </c>
      <c r="H7" s="108" t="s">
        <v>149</v>
      </c>
      <c r="I7" s="108" t="s">
        <v>148</v>
      </c>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row>
    <row r="8" spans="1:42" s="21" customFormat="1" ht="14.25" x14ac:dyDescent="0.3">
      <c r="A8" s="19"/>
      <c r="B8" s="245" t="s">
        <v>155</v>
      </c>
      <c r="C8" s="109" t="s">
        <v>141</v>
      </c>
      <c r="D8" s="107">
        <v>14.351949090909088</v>
      </c>
      <c r="E8" s="106">
        <v>5.8518409090909103</v>
      </c>
      <c r="F8" s="106">
        <v>6.2913127272727323</v>
      </c>
      <c r="G8" s="106">
        <v>11.390438181818183</v>
      </c>
      <c r="H8" s="106">
        <v>11.870930909090902</v>
      </c>
      <c r="I8" s="106">
        <v>11.02117545454546</v>
      </c>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row>
    <row r="9" spans="1:42" s="21" customFormat="1" ht="14.25" x14ac:dyDescent="0.3">
      <c r="A9" s="19"/>
      <c r="B9" s="245"/>
      <c r="C9" s="109" t="s">
        <v>142</v>
      </c>
      <c r="D9" s="107">
        <v>11.881931818181819</v>
      </c>
      <c r="E9" s="107">
        <v>5.8977481818181801</v>
      </c>
      <c r="F9" s="107">
        <v>9.099803636363637</v>
      </c>
      <c r="G9" s="106">
        <v>7.6837109090909124</v>
      </c>
      <c r="H9" s="106">
        <v>3.9652209090909096</v>
      </c>
      <c r="I9" s="106">
        <v>5.1941736363636313</v>
      </c>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row>
    <row r="10" spans="1:42" s="21" customFormat="1" ht="14.25" x14ac:dyDescent="0.3">
      <c r="A10" s="19"/>
      <c r="B10" s="245"/>
      <c r="C10" s="109" t="s">
        <v>143</v>
      </c>
      <c r="D10" s="107">
        <v>9.1462245454545474</v>
      </c>
      <c r="E10" s="106">
        <v>4.8269827272727319</v>
      </c>
      <c r="F10" s="107">
        <v>4.3166118181818192</v>
      </c>
      <c r="G10" s="106">
        <v>6.1520172727272726</v>
      </c>
      <c r="H10" s="106">
        <v>6.2389399999999995</v>
      </c>
      <c r="I10" s="106">
        <v>3.4744781818181814</v>
      </c>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row>
    <row r="11" spans="1:42" s="21" customFormat="1" ht="14.25" x14ac:dyDescent="0.3">
      <c r="A11" s="19"/>
      <c r="B11" s="245"/>
      <c r="C11" s="109" t="s">
        <v>144</v>
      </c>
      <c r="D11" s="107">
        <v>6.2998290909090926</v>
      </c>
      <c r="E11" s="106">
        <v>2.1773818181818179</v>
      </c>
      <c r="F11" s="106">
        <v>2.5802118181818177</v>
      </c>
      <c r="G11" s="106">
        <v>5.500063636363631</v>
      </c>
      <c r="H11" s="106">
        <v>4.8053245454545443</v>
      </c>
      <c r="I11" s="106">
        <v>2.6211636363636366</v>
      </c>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row>
    <row r="12" spans="1:42" ht="14.25" x14ac:dyDescent="0.3">
      <c r="B12" s="246"/>
      <c r="C12" s="110" t="s">
        <v>145</v>
      </c>
      <c r="D12" s="105">
        <v>6.8903099999999995</v>
      </c>
      <c r="E12" s="105">
        <v>6.6742572727272709</v>
      </c>
      <c r="F12" s="104">
        <v>0.9150536363636359</v>
      </c>
      <c r="G12" s="104">
        <v>4.4201554545454567</v>
      </c>
      <c r="H12" s="104">
        <v>2.35523818181818</v>
      </c>
      <c r="I12" s="104">
        <v>1.054605454545456</v>
      </c>
    </row>
  </sheetData>
  <mergeCells count="8">
    <mergeCell ref="B8:B12"/>
    <mergeCell ref="B5:C7"/>
    <mergeCell ref="G6:I6"/>
    <mergeCell ref="B2:I2"/>
    <mergeCell ref="B3:I3"/>
    <mergeCell ref="D5:F5"/>
    <mergeCell ref="G5:I5"/>
    <mergeCell ref="D6:F6"/>
  </mergeCells>
  <conditionalFormatting sqref="C8:F12 D5:F5 D7:F7">
    <cfRule type="colorScale" priority="10">
      <colorScale>
        <cfvo type="min"/>
        <cfvo type="percentile" val="50"/>
        <cfvo type="max"/>
        <color rgb="FFF8696B"/>
        <color rgb="FFFFEB84"/>
        <color rgb="FF63BE7B"/>
      </colorScale>
    </cfRule>
  </conditionalFormatting>
  <conditionalFormatting sqref="G5:I5 G7:I12">
    <cfRule type="colorScale" priority="9">
      <colorScale>
        <cfvo type="min"/>
        <cfvo type="percentile" val="50"/>
        <cfvo type="max"/>
        <color rgb="FFF8696B"/>
        <color rgb="FFFFEB84"/>
        <color rgb="FF63BE7B"/>
      </colorScale>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4D271-EC22-4129-9E47-1CD0578A25D5}">
  <sheetPr codeName="Hoja77"/>
  <dimension ref="B1:G14"/>
  <sheetViews>
    <sheetView showGridLines="0" workbookViewId="0"/>
  </sheetViews>
  <sheetFormatPr baseColWidth="10" defaultColWidth="10.25" defaultRowHeight="16.5" x14ac:dyDescent="0.25"/>
  <cols>
    <col min="1" max="1" width="10.25" style="19"/>
    <col min="2" max="2" width="84.375" style="148" customWidth="1"/>
    <col min="3" max="4" width="10.25" style="19"/>
    <col min="5" max="5" width="14.75" style="19" customWidth="1"/>
    <col min="6" max="16384" width="10.25" style="19"/>
  </cols>
  <sheetData>
    <row r="1" spans="2:7" ht="15.75" customHeight="1" x14ac:dyDescent="0.25">
      <c r="B1" s="19"/>
    </row>
    <row r="2" spans="2:7" s="60" customFormat="1" ht="33" customHeight="1" x14ac:dyDescent="0.25">
      <c r="B2" s="30" t="s">
        <v>156</v>
      </c>
    </row>
    <row r="3" spans="2:7" ht="27.75" customHeight="1" x14ac:dyDescent="0.25">
      <c r="D3" s="140" t="s">
        <v>73</v>
      </c>
      <c r="E3" s="140" t="s">
        <v>157</v>
      </c>
      <c r="F3" s="140" t="s">
        <v>158</v>
      </c>
      <c r="G3" s="140" t="s">
        <v>159</v>
      </c>
    </row>
    <row r="4" spans="2:7" ht="13.5" customHeight="1" x14ac:dyDescent="0.25">
      <c r="D4" s="141">
        <v>2012</v>
      </c>
      <c r="E4" s="150">
        <v>27.45</v>
      </c>
      <c r="F4" s="150">
        <v>32.86</v>
      </c>
      <c r="G4" s="150">
        <f>E4-F4</f>
        <v>-5.41</v>
      </c>
    </row>
    <row r="5" spans="2:7" ht="13.5" customHeight="1" x14ac:dyDescent="0.25">
      <c r="D5" s="141">
        <v>2013</v>
      </c>
      <c r="E5" s="150">
        <v>27.76</v>
      </c>
      <c r="F5" s="150">
        <v>32.15</v>
      </c>
      <c r="G5" s="150">
        <f t="shared" ref="G5:G14" si="0">E5-F5</f>
        <v>-4.389999999999997</v>
      </c>
    </row>
    <row r="6" spans="2:7" ht="13.5" customHeight="1" x14ac:dyDescent="0.25">
      <c r="D6" s="141">
        <v>2014</v>
      </c>
      <c r="E6" s="150">
        <v>26.88</v>
      </c>
      <c r="F6" s="150">
        <v>31.44</v>
      </c>
      <c r="G6" s="150">
        <f t="shared" si="0"/>
        <v>-4.5600000000000023</v>
      </c>
    </row>
    <row r="7" spans="2:7" ht="13.5" customHeight="1" x14ac:dyDescent="0.25">
      <c r="D7" s="141">
        <v>2015</v>
      </c>
      <c r="E7" s="150">
        <v>24.7</v>
      </c>
      <c r="F7" s="150">
        <v>29.52</v>
      </c>
      <c r="G7" s="150">
        <f t="shared" si="0"/>
        <v>-4.82</v>
      </c>
    </row>
    <row r="8" spans="2:7" ht="13.5" customHeight="1" x14ac:dyDescent="0.25">
      <c r="D8" s="141">
        <v>2016</v>
      </c>
      <c r="E8" s="150">
        <v>23.23</v>
      </c>
      <c r="F8" s="150">
        <v>27.6</v>
      </c>
      <c r="G8" s="150">
        <f t="shared" si="0"/>
        <v>-4.370000000000001</v>
      </c>
    </row>
    <row r="9" spans="2:7" ht="13.5" customHeight="1" x14ac:dyDescent="0.25">
      <c r="D9" s="141">
        <v>2017</v>
      </c>
      <c r="E9" s="150">
        <v>21.52</v>
      </c>
      <c r="F9" s="150">
        <v>25.35</v>
      </c>
      <c r="G9" s="150">
        <f t="shared" si="0"/>
        <v>-3.8300000000000018</v>
      </c>
    </row>
    <row r="10" spans="2:7" ht="13.5" customHeight="1" x14ac:dyDescent="0.25">
      <c r="D10" s="141">
        <v>2018</v>
      </c>
      <c r="E10" s="150">
        <v>19.600000000000001</v>
      </c>
      <c r="F10" s="150">
        <v>23.48</v>
      </c>
      <c r="G10" s="150">
        <f t="shared" si="0"/>
        <v>-3.879999999999999</v>
      </c>
    </row>
    <row r="11" spans="2:7" ht="13.5" customHeight="1" x14ac:dyDescent="0.25">
      <c r="D11" s="141">
        <v>2019</v>
      </c>
      <c r="E11" s="150">
        <v>19.23</v>
      </c>
      <c r="F11" s="150">
        <v>24.48</v>
      </c>
      <c r="G11" s="150">
        <f t="shared" si="0"/>
        <v>-5.25</v>
      </c>
    </row>
    <row r="12" spans="2:7" ht="13.5" customHeight="1" x14ac:dyDescent="0.25">
      <c r="D12" s="141">
        <v>2020</v>
      </c>
      <c r="E12" s="150">
        <v>21.13</v>
      </c>
      <c r="F12" s="150">
        <v>26.19</v>
      </c>
      <c r="G12" s="150">
        <f t="shared" si="0"/>
        <v>-5.0600000000000023</v>
      </c>
    </row>
    <row r="13" spans="2:7" ht="13.5" customHeight="1" x14ac:dyDescent="0.25">
      <c r="D13" s="141">
        <v>2021</v>
      </c>
      <c r="E13" s="150">
        <v>17.43</v>
      </c>
      <c r="F13" s="150">
        <v>22.98</v>
      </c>
      <c r="G13" s="150">
        <f t="shared" si="0"/>
        <v>-5.5500000000000007</v>
      </c>
    </row>
    <row r="14" spans="2:7" ht="13.5" customHeight="1" x14ac:dyDescent="0.25">
      <c r="D14" s="141">
        <v>2022</v>
      </c>
      <c r="E14" s="150">
        <v>16.47</v>
      </c>
      <c r="F14" s="150">
        <v>19.66</v>
      </c>
      <c r="G14" s="150">
        <f t="shared" si="0"/>
        <v>-3.1900000000000013</v>
      </c>
    </row>
  </sheetData>
  <pageMargins left="0.7" right="0.7" top="0.75" bottom="0.75" header="0.3" footer="0.3"/>
  <pageSetup paperSize="9"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F0864-A411-49F3-BE98-583129D025C1}">
  <dimension ref="B1:F16"/>
  <sheetViews>
    <sheetView showGridLines="0" workbookViewId="0"/>
  </sheetViews>
  <sheetFormatPr baseColWidth="10" defaultColWidth="10.125" defaultRowHeight="12.75" x14ac:dyDescent="0.2"/>
  <cols>
    <col min="1" max="1" width="10.125" style="133"/>
    <col min="2" max="2" width="90.625" style="133" customWidth="1"/>
    <col min="3" max="3" width="10.125" style="133"/>
    <col min="4" max="5" width="7.75" style="133" customWidth="1"/>
    <col min="6" max="6" width="11.625" style="133" customWidth="1"/>
    <col min="7" max="251" width="7.75" style="133" customWidth="1"/>
    <col min="252" max="16384" width="10.125" style="133"/>
  </cols>
  <sheetData>
    <row r="1" spans="2:6" ht="15" x14ac:dyDescent="0.25">
      <c r="D1" s="174"/>
      <c r="E1" s="174"/>
      <c r="F1" s="174"/>
    </row>
    <row r="2" spans="2:6" ht="33" x14ac:dyDescent="0.2">
      <c r="B2" s="30" t="s">
        <v>160</v>
      </c>
      <c r="D2" s="175"/>
      <c r="E2" s="175"/>
      <c r="F2" s="175"/>
    </row>
    <row r="3" spans="2:6" ht="14.25" x14ac:dyDescent="0.2">
      <c r="B3" s="6" t="s">
        <v>161</v>
      </c>
    </row>
    <row r="4" spans="2:6" ht="15" x14ac:dyDescent="0.25">
      <c r="D4" s="174"/>
      <c r="E4" s="174"/>
      <c r="F4" s="174"/>
    </row>
    <row r="5" spans="2:6" x14ac:dyDescent="0.2">
      <c r="D5" s="140" t="s">
        <v>73</v>
      </c>
      <c r="E5" s="140" t="s">
        <v>74</v>
      </c>
      <c r="F5" s="140" t="s">
        <v>75</v>
      </c>
    </row>
    <row r="6" spans="2:6" ht="13.5" x14ac:dyDescent="0.25">
      <c r="D6" s="141">
        <v>2012</v>
      </c>
      <c r="E6" s="150">
        <v>77.213782882549083</v>
      </c>
      <c r="F6" s="150">
        <v>84.164588528678294</v>
      </c>
    </row>
    <row r="7" spans="2:6" ht="13.5" x14ac:dyDescent="0.25">
      <c r="D7" s="141">
        <v>2013</v>
      </c>
      <c r="E7" s="150">
        <v>79.242458029371477</v>
      </c>
      <c r="F7" s="150">
        <v>86.20315046170559</v>
      </c>
    </row>
    <row r="8" spans="2:6" ht="13.5" x14ac:dyDescent="0.25">
      <c r="D8" s="141">
        <v>2014</v>
      </c>
      <c r="E8" s="150">
        <v>81.379670672307142</v>
      </c>
      <c r="F8" s="150">
        <v>87.429993777224652</v>
      </c>
    </row>
    <row r="9" spans="2:6" ht="13.5" x14ac:dyDescent="0.25">
      <c r="D9" s="141">
        <v>2015</v>
      </c>
      <c r="E9" s="150">
        <v>81.614811005399844</v>
      </c>
      <c r="F9" s="150">
        <v>88.464073829927486</v>
      </c>
    </row>
    <row r="10" spans="2:6" ht="13.5" x14ac:dyDescent="0.25">
      <c r="D10" s="141">
        <v>2016</v>
      </c>
      <c r="E10" s="150">
        <v>81.842467754727238</v>
      </c>
      <c r="F10" s="150">
        <v>91.292517006802711</v>
      </c>
    </row>
    <row r="11" spans="2:6" ht="13.5" x14ac:dyDescent="0.25">
      <c r="D11" s="141">
        <v>2017</v>
      </c>
      <c r="E11" s="150">
        <v>82.937720329024671</v>
      </c>
      <c r="F11" s="150">
        <v>91.735537190082638</v>
      </c>
    </row>
    <row r="12" spans="2:6" ht="13.5" x14ac:dyDescent="0.25">
      <c r="D12" s="141">
        <v>2018</v>
      </c>
      <c r="E12" s="150">
        <v>82.134295724559422</v>
      </c>
      <c r="F12" s="150">
        <v>89.563862928348897</v>
      </c>
    </row>
    <row r="13" spans="2:6" ht="13.5" x14ac:dyDescent="0.25">
      <c r="D13" s="141">
        <v>2019</v>
      </c>
      <c r="E13" s="150">
        <v>81.837696022896665</v>
      </c>
      <c r="F13" s="150">
        <v>90.28520499108734</v>
      </c>
    </row>
    <row r="14" spans="2:6" ht="13.5" x14ac:dyDescent="0.25">
      <c r="D14" s="141">
        <v>2020</v>
      </c>
      <c r="E14" s="150">
        <v>79.604587986718983</v>
      </c>
      <c r="F14" s="150">
        <v>86.206896551724128</v>
      </c>
    </row>
    <row r="15" spans="2:6" ht="13.5" x14ac:dyDescent="0.25">
      <c r="D15" s="141">
        <v>2021</v>
      </c>
      <c r="E15" s="150">
        <v>78.132953830154079</v>
      </c>
      <c r="F15" s="150">
        <v>90.71294559099438</v>
      </c>
    </row>
    <row r="16" spans="2:6" ht="13.5" x14ac:dyDescent="0.25">
      <c r="D16" s="141">
        <v>2022</v>
      </c>
      <c r="E16" s="150">
        <v>79.169685324597609</v>
      </c>
      <c r="F16" s="150">
        <v>91.83673469387756</v>
      </c>
    </row>
  </sheetData>
  <pageMargins left="0.75" right="0.75" top="1" bottom="1" header="0.5" footer="0.5"/>
  <pageSetup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0B832-60BA-4277-9627-14D5D35BE0DB}">
  <dimension ref="B2:J16"/>
  <sheetViews>
    <sheetView showGridLines="0" workbookViewId="0"/>
  </sheetViews>
  <sheetFormatPr baseColWidth="10" defaultColWidth="10" defaultRowHeight="13.5" x14ac:dyDescent="0.25"/>
  <cols>
    <col min="1" max="1" width="10" style="19"/>
    <col min="2" max="2" width="90.625" style="19" customWidth="1"/>
    <col min="3" max="16384" width="10" style="19"/>
  </cols>
  <sheetData>
    <row r="2" spans="2:10" ht="33" customHeight="1" x14ac:dyDescent="0.25">
      <c r="B2" s="5" t="s">
        <v>162</v>
      </c>
    </row>
    <row r="3" spans="2:10" ht="14.25" x14ac:dyDescent="0.25">
      <c r="B3" s="6" t="s">
        <v>72</v>
      </c>
      <c r="E3" s="71"/>
      <c r="F3" s="71"/>
      <c r="G3" s="71"/>
      <c r="H3" s="71"/>
      <c r="I3" s="71"/>
      <c r="J3" s="71"/>
    </row>
    <row r="5" spans="2:10" ht="25.5" x14ac:dyDescent="0.25">
      <c r="E5" s="140" t="s">
        <v>73</v>
      </c>
      <c r="F5" s="140" t="s">
        <v>74</v>
      </c>
      <c r="G5" s="140" t="s">
        <v>75</v>
      </c>
    </row>
    <row r="6" spans="2:10" x14ac:dyDescent="0.25">
      <c r="E6" s="141">
        <v>2012</v>
      </c>
      <c r="F6" s="150">
        <v>33.181793651307622</v>
      </c>
      <c r="G6" s="150">
        <v>37.823453844742154</v>
      </c>
    </row>
    <row r="7" spans="2:10" x14ac:dyDescent="0.25">
      <c r="E7" s="141">
        <v>2013</v>
      </c>
      <c r="F7" s="150">
        <v>33.477658806779395</v>
      </c>
      <c r="G7" s="150">
        <v>37.175474129994477</v>
      </c>
    </row>
    <row r="8" spans="2:10" x14ac:dyDescent="0.25">
      <c r="E8" s="141">
        <v>2014</v>
      </c>
      <c r="F8" s="150">
        <v>33.829837655914027</v>
      </c>
      <c r="G8" s="150">
        <v>37.98205863312679</v>
      </c>
    </row>
    <row r="9" spans="2:10" x14ac:dyDescent="0.25">
      <c r="E9" s="141">
        <v>2015</v>
      </c>
      <c r="F9" s="150">
        <v>33.884090760763158</v>
      </c>
      <c r="G9" s="150">
        <v>37.939044787214272</v>
      </c>
    </row>
    <row r="10" spans="2:10" x14ac:dyDescent="0.25">
      <c r="E10" s="141">
        <v>2016</v>
      </c>
      <c r="F10" s="150">
        <v>34.166054052173003</v>
      </c>
      <c r="G10" s="150">
        <v>38.067704933320897</v>
      </c>
    </row>
    <row r="11" spans="2:10" x14ac:dyDescent="0.25">
      <c r="E11" s="141">
        <v>2017</v>
      </c>
      <c r="F11" s="150">
        <v>34.532342875496155</v>
      </c>
      <c r="G11" s="150">
        <v>38.403006106153128</v>
      </c>
    </row>
    <row r="12" spans="2:10" x14ac:dyDescent="0.25">
      <c r="E12" s="141">
        <v>2018</v>
      </c>
      <c r="F12" s="150">
        <v>34.732797221376224</v>
      </c>
      <c r="G12" s="150">
        <v>38</v>
      </c>
    </row>
    <row r="13" spans="2:10" x14ac:dyDescent="0.25">
      <c r="E13" s="141">
        <v>2019</v>
      </c>
      <c r="F13" s="150">
        <v>34.81379073829963</v>
      </c>
      <c r="G13" s="150">
        <v>37.799999999999997</v>
      </c>
    </row>
    <row r="14" spans="2:10" x14ac:dyDescent="0.25">
      <c r="E14" s="141">
        <v>2020</v>
      </c>
      <c r="F14" s="150">
        <v>35.920974070283179</v>
      </c>
      <c r="G14" s="150">
        <v>38.948877209746783</v>
      </c>
    </row>
    <row r="15" spans="2:10" x14ac:dyDescent="0.25">
      <c r="E15" s="141">
        <v>2021</v>
      </c>
      <c r="F15" s="150">
        <v>35.125065388433981</v>
      </c>
      <c r="G15" s="150">
        <v>38.392857142857146</v>
      </c>
    </row>
    <row r="16" spans="2:10" x14ac:dyDescent="0.25">
      <c r="E16" s="141">
        <v>2022</v>
      </c>
      <c r="F16" s="150">
        <v>35.113924212165102</v>
      </c>
      <c r="G16" s="150">
        <v>38.151681603546301</v>
      </c>
    </row>
  </sheetData>
  <pageMargins left="0.7" right="0.7" top="0.75" bottom="0.75" header="0.3" footer="0.3"/>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D3D78-E376-8F47-AC15-D349430892F8}">
  <sheetPr codeName="Hoja24"/>
  <dimension ref="B2:E3"/>
  <sheetViews>
    <sheetView workbookViewId="0"/>
  </sheetViews>
  <sheetFormatPr baseColWidth="10" defaultColWidth="10.75" defaultRowHeight="15.75" x14ac:dyDescent="0.25"/>
  <cols>
    <col min="1" max="1" width="22.25" style="1" bestFit="1" customWidth="1"/>
    <col min="2" max="2" width="78.25" style="1" customWidth="1"/>
    <col min="3" max="16384" width="10.75" style="1"/>
  </cols>
  <sheetData>
    <row r="2" spans="2:5" ht="16.5" x14ac:dyDescent="0.25">
      <c r="B2" s="5" t="s">
        <v>480</v>
      </c>
    </row>
    <row r="3" spans="2:5" ht="42.75" x14ac:dyDescent="0.25">
      <c r="B3" s="192" t="s">
        <v>481</v>
      </c>
      <c r="E3" s="157"/>
    </row>
  </sheetData>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C5A16-5DFB-A545-A4BC-550D6ACBF6A4}">
  <sheetPr codeName="Hoja25"/>
  <dimension ref="B2:B3"/>
  <sheetViews>
    <sheetView showGridLines="0" tabSelected="1" workbookViewId="0"/>
  </sheetViews>
  <sheetFormatPr baseColWidth="10" defaultColWidth="11" defaultRowHeight="15.75" x14ac:dyDescent="0.25"/>
  <cols>
    <col min="1" max="1" width="16.75" customWidth="1"/>
    <col min="2" max="2" width="91.125" customWidth="1"/>
  </cols>
  <sheetData>
    <row r="2" spans="2:2" ht="16.5" x14ac:dyDescent="0.25">
      <c r="B2" s="5" t="s">
        <v>482</v>
      </c>
    </row>
    <row r="3" spans="2:2" x14ac:dyDescent="0.25">
      <c r="B3" s="192" t="s">
        <v>191</v>
      </c>
    </row>
  </sheetData>
  <pageMargins left="0.7" right="0.7" top="0.75" bottom="0.75" header="0.3" footer="0.3"/>
  <pageSetup paperSize="9"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A7679-67E5-4F5C-B67E-7543343AFC93}">
  <dimension ref="D2:J21"/>
  <sheetViews>
    <sheetView showGridLines="0" zoomScale="96" zoomScaleNormal="96" workbookViewId="0"/>
  </sheetViews>
  <sheetFormatPr baseColWidth="10" defaultColWidth="11.25" defaultRowHeight="13.5" x14ac:dyDescent="0.25"/>
  <cols>
    <col min="1" max="4" width="11.25" style="19"/>
    <col min="5" max="5" width="13.75" style="19" customWidth="1"/>
    <col min="6" max="16384" width="11.25" style="19"/>
  </cols>
  <sheetData>
    <row r="2" spans="4:10" ht="14.25" thickBot="1" x14ac:dyDescent="0.3"/>
    <row r="3" spans="4:10" ht="39" thickBot="1" x14ac:dyDescent="0.3">
      <c r="D3" s="99"/>
      <c r="E3" s="100" t="s">
        <v>3</v>
      </c>
      <c r="F3" s="100" t="s">
        <v>4</v>
      </c>
      <c r="G3" s="100" t="s">
        <v>5</v>
      </c>
      <c r="H3" s="100" t="s">
        <v>6</v>
      </c>
      <c r="I3" s="100" t="s">
        <v>7</v>
      </c>
      <c r="J3" s="100" t="s">
        <v>8</v>
      </c>
    </row>
    <row r="4" spans="4:10" ht="16.899999999999999" customHeight="1" x14ac:dyDescent="0.25">
      <c r="D4" s="222" t="s">
        <v>9</v>
      </c>
      <c r="E4" s="220" t="s">
        <v>10</v>
      </c>
      <c r="F4" s="216" t="s">
        <v>11</v>
      </c>
      <c r="G4" s="216" t="s">
        <v>12</v>
      </c>
      <c r="H4" s="101">
        <v>47.1</v>
      </c>
      <c r="I4" s="102">
        <v>5503</v>
      </c>
      <c r="J4" s="102">
        <v>9005</v>
      </c>
    </row>
    <row r="5" spans="4:10" ht="21.75" customHeight="1" thickBot="1" x14ac:dyDescent="0.3">
      <c r="D5" s="223"/>
      <c r="E5" s="221"/>
      <c r="F5" s="217"/>
      <c r="G5" s="217"/>
      <c r="H5" s="129" t="s">
        <v>13</v>
      </c>
      <c r="I5" s="131" t="s">
        <v>14</v>
      </c>
      <c r="J5" s="131" t="s">
        <v>15</v>
      </c>
    </row>
    <row r="6" spans="4:10" x14ac:dyDescent="0.25">
      <c r="D6" s="223"/>
      <c r="E6" s="220" t="s">
        <v>16</v>
      </c>
      <c r="F6" s="216" t="s">
        <v>17</v>
      </c>
      <c r="G6" s="216" t="s">
        <v>12</v>
      </c>
      <c r="H6" s="101">
        <v>120.5</v>
      </c>
      <c r="I6" s="216" t="s">
        <v>17</v>
      </c>
      <c r="J6" s="102">
        <v>15497</v>
      </c>
    </row>
    <row r="7" spans="4:10" ht="14.25" thickBot="1" x14ac:dyDescent="0.3">
      <c r="D7" s="224"/>
      <c r="E7" s="221"/>
      <c r="F7" s="217"/>
      <c r="G7" s="217"/>
      <c r="H7" s="129" t="s">
        <v>18</v>
      </c>
      <c r="I7" s="217"/>
      <c r="J7" s="131" t="s">
        <v>19</v>
      </c>
    </row>
    <row r="8" spans="4:10" ht="39" customHeight="1" x14ac:dyDescent="0.25">
      <c r="D8" s="218" t="s">
        <v>20</v>
      </c>
      <c r="E8" s="220" t="s">
        <v>21</v>
      </c>
      <c r="F8" s="216" t="s">
        <v>22</v>
      </c>
      <c r="G8" s="216" t="s">
        <v>23</v>
      </c>
      <c r="H8" s="101">
        <v>136.80000000000001</v>
      </c>
      <c r="I8" s="101">
        <v>410</v>
      </c>
      <c r="J8" s="102">
        <v>21523</v>
      </c>
    </row>
    <row r="9" spans="4:10" ht="14.25" thickBot="1" x14ac:dyDescent="0.3">
      <c r="D9" s="219"/>
      <c r="E9" s="221"/>
      <c r="F9" s="217"/>
      <c r="G9" s="217"/>
      <c r="H9" s="129" t="s">
        <v>24</v>
      </c>
      <c r="I9" s="129" t="s">
        <v>25</v>
      </c>
      <c r="J9" s="131" t="s">
        <v>26</v>
      </c>
    </row>
    <row r="10" spans="4:10" ht="29.45" customHeight="1" x14ac:dyDescent="0.25">
      <c r="D10" s="232" t="s">
        <v>27</v>
      </c>
      <c r="E10" s="220" t="s">
        <v>28</v>
      </c>
      <c r="F10" s="216" t="s">
        <v>29</v>
      </c>
      <c r="G10" s="216" t="s">
        <v>30</v>
      </c>
      <c r="H10" s="101">
        <v>109.3</v>
      </c>
      <c r="I10" s="101">
        <v>339</v>
      </c>
      <c r="J10" s="102">
        <v>6671</v>
      </c>
    </row>
    <row r="11" spans="4:10" ht="14.25" thickBot="1" x14ac:dyDescent="0.3">
      <c r="D11" s="233"/>
      <c r="E11" s="221"/>
      <c r="F11" s="217"/>
      <c r="G11" s="217"/>
      <c r="H11" s="129" t="s">
        <v>31</v>
      </c>
      <c r="I11" s="129" t="s">
        <v>32</v>
      </c>
      <c r="J11" s="131" t="s">
        <v>33</v>
      </c>
    </row>
    <row r="12" spans="4:10" ht="51" customHeight="1" x14ac:dyDescent="0.25">
      <c r="D12" s="233"/>
      <c r="E12" s="220" t="s">
        <v>34</v>
      </c>
      <c r="F12" s="216" t="s">
        <v>35</v>
      </c>
      <c r="G12" s="216" t="s">
        <v>36</v>
      </c>
      <c r="H12" s="101">
        <v>5.9</v>
      </c>
      <c r="I12" s="101">
        <v>85</v>
      </c>
      <c r="J12" s="101">
        <v>457</v>
      </c>
    </row>
    <row r="13" spans="4:10" ht="14.25" thickBot="1" x14ac:dyDescent="0.3">
      <c r="D13" s="233"/>
      <c r="E13" s="221"/>
      <c r="F13" s="217"/>
      <c r="G13" s="217"/>
      <c r="H13" s="129" t="s">
        <v>37</v>
      </c>
      <c r="I13" s="129" t="s">
        <v>38</v>
      </c>
      <c r="J13" s="129" t="s">
        <v>39</v>
      </c>
    </row>
    <row r="14" spans="4:10" ht="29.45" customHeight="1" x14ac:dyDescent="0.25">
      <c r="D14" s="233"/>
      <c r="E14" s="220" t="s">
        <v>40</v>
      </c>
      <c r="F14" s="216" t="s">
        <v>41</v>
      </c>
      <c r="G14" s="216" t="s">
        <v>42</v>
      </c>
      <c r="H14" s="101">
        <v>9.1999999999999993</v>
      </c>
      <c r="I14" s="101">
        <v>223</v>
      </c>
      <c r="J14" s="101">
        <v>429</v>
      </c>
    </row>
    <row r="15" spans="4:10" ht="14.25" thickBot="1" x14ac:dyDescent="0.3">
      <c r="D15" s="233"/>
      <c r="E15" s="221"/>
      <c r="F15" s="217"/>
      <c r="G15" s="217"/>
      <c r="H15" s="129" t="s">
        <v>43</v>
      </c>
      <c r="I15" s="129" t="s">
        <v>44</v>
      </c>
      <c r="J15" s="129" t="s">
        <v>45</v>
      </c>
    </row>
    <row r="16" spans="4:10" ht="27" customHeight="1" x14ac:dyDescent="0.25">
      <c r="D16" s="233"/>
      <c r="E16" s="220" t="s">
        <v>46</v>
      </c>
      <c r="F16" s="216" t="s">
        <v>47</v>
      </c>
      <c r="G16" s="216" t="s">
        <v>48</v>
      </c>
      <c r="H16" s="101">
        <v>27</v>
      </c>
      <c r="I16" s="101">
        <v>472</v>
      </c>
      <c r="J16" s="102">
        <v>12714</v>
      </c>
    </row>
    <row r="17" spans="4:10" ht="14.25" thickBot="1" x14ac:dyDescent="0.3">
      <c r="D17" s="233"/>
      <c r="E17" s="221"/>
      <c r="F17" s="217"/>
      <c r="G17" s="217"/>
      <c r="H17" s="129" t="s">
        <v>49</v>
      </c>
      <c r="I17" s="129" t="s">
        <v>50</v>
      </c>
      <c r="J17" s="131" t="s">
        <v>51</v>
      </c>
    </row>
    <row r="18" spans="4:10" ht="29.45" customHeight="1" x14ac:dyDescent="0.25">
      <c r="D18" s="233"/>
      <c r="E18" s="220" t="s">
        <v>52</v>
      </c>
      <c r="F18" s="216" t="s">
        <v>53</v>
      </c>
      <c r="G18" s="216" t="s">
        <v>48</v>
      </c>
      <c r="H18" s="101">
        <v>1.2</v>
      </c>
      <c r="I18" s="101">
        <v>17</v>
      </c>
      <c r="J18" s="101">
        <v>439</v>
      </c>
    </row>
    <row r="19" spans="4:10" ht="14.25" thickBot="1" x14ac:dyDescent="0.3">
      <c r="D19" s="234"/>
      <c r="E19" s="221"/>
      <c r="F19" s="217"/>
      <c r="G19" s="217"/>
      <c r="H19" s="129" t="s">
        <v>54</v>
      </c>
      <c r="I19" s="129" t="s">
        <v>55</v>
      </c>
      <c r="J19" s="129" t="s">
        <v>56</v>
      </c>
    </row>
    <row r="20" spans="4:10" x14ac:dyDescent="0.25">
      <c r="D20" s="222" t="s">
        <v>57</v>
      </c>
      <c r="E20" s="226"/>
      <c r="F20" s="227"/>
      <c r="G20" s="228"/>
      <c r="H20" s="101">
        <v>457</v>
      </c>
      <c r="I20" s="102">
        <v>7049</v>
      </c>
      <c r="J20" s="102">
        <v>66735</v>
      </c>
    </row>
    <row r="21" spans="4:10" ht="14.25" thickBot="1" x14ac:dyDescent="0.3">
      <c r="D21" s="225"/>
      <c r="E21" s="229"/>
      <c r="F21" s="230"/>
      <c r="G21" s="231"/>
      <c r="H21" s="130" t="s">
        <v>58</v>
      </c>
      <c r="I21" s="132" t="s">
        <v>59</v>
      </c>
      <c r="J21" s="132" t="s">
        <v>60</v>
      </c>
    </row>
  </sheetData>
  <mergeCells count="30">
    <mergeCell ref="D20:D21"/>
    <mergeCell ref="E20:G21"/>
    <mergeCell ref="D10:D19"/>
    <mergeCell ref="E10:E11"/>
    <mergeCell ref="F10:F11"/>
    <mergeCell ref="G10:G11"/>
    <mergeCell ref="E12:E13"/>
    <mergeCell ref="F12:F13"/>
    <mergeCell ref="G12:G13"/>
    <mergeCell ref="E14:E15"/>
    <mergeCell ref="F14:F15"/>
    <mergeCell ref="G14:G15"/>
    <mergeCell ref="E18:E19"/>
    <mergeCell ref="F18:F19"/>
    <mergeCell ref="G18:G19"/>
    <mergeCell ref="E16:E17"/>
    <mergeCell ref="F16:F17"/>
    <mergeCell ref="G16:G17"/>
    <mergeCell ref="I6:I7"/>
    <mergeCell ref="D8:D9"/>
    <mergeCell ref="E8:E9"/>
    <mergeCell ref="F8:F9"/>
    <mergeCell ref="G8:G9"/>
    <mergeCell ref="D4:D7"/>
    <mergeCell ref="E4:E5"/>
    <mergeCell ref="F4:F5"/>
    <mergeCell ref="G4:G5"/>
    <mergeCell ref="E6:E7"/>
    <mergeCell ref="F6:F7"/>
    <mergeCell ref="G6:G7"/>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5B706-3BE1-4C2A-85BA-FD5320380902}">
  <sheetPr codeName="Hoja2"/>
  <dimension ref="D2:J21"/>
  <sheetViews>
    <sheetView showGridLines="0" zoomScale="96" zoomScaleNormal="96" workbookViewId="0"/>
  </sheetViews>
  <sheetFormatPr baseColWidth="10" defaultColWidth="11.25" defaultRowHeight="13.5" x14ac:dyDescent="0.25"/>
  <cols>
    <col min="1" max="4" width="11.25" style="19"/>
    <col min="5" max="5" width="13.75" style="19" customWidth="1"/>
    <col min="6" max="16384" width="11.25" style="19"/>
  </cols>
  <sheetData>
    <row r="2" spans="4:10" ht="14.25" thickBot="1" x14ac:dyDescent="0.3"/>
    <row r="3" spans="4:10" ht="39" thickBot="1" x14ac:dyDescent="0.3">
      <c r="D3" s="99"/>
      <c r="E3" s="100" t="s">
        <v>3</v>
      </c>
      <c r="F3" s="100" t="s">
        <v>4</v>
      </c>
      <c r="G3" s="100" t="s">
        <v>5</v>
      </c>
      <c r="H3" s="100" t="s">
        <v>6</v>
      </c>
      <c r="I3" s="100" t="s">
        <v>7</v>
      </c>
      <c r="J3" s="100" t="s">
        <v>8</v>
      </c>
    </row>
    <row r="4" spans="4:10" ht="16.899999999999999" customHeight="1" x14ac:dyDescent="0.25">
      <c r="D4" s="222" t="s">
        <v>9</v>
      </c>
      <c r="E4" s="220" t="s">
        <v>10</v>
      </c>
      <c r="F4" s="216" t="s">
        <v>11</v>
      </c>
      <c r="G4" s="216" t="s">
        <v>12</v>
      </c>
      <c r="H4" s="101">
        <v>47.1</v>
      </c>
      <c r="I4" s="102">
        <v>5503</v>
      </c>
      <c r="J4" s="102">
        <v>9005</v>
      </c>
    </row>
    <row r="5" spans="4:10" ht="21.75" customHeight="1" thickBot="1" x14ac:dyDescent="0.3">
      <c r="D5" s="223"/>
      <c r="E5" s="221"/>
      <c r="F5" s="217"/>
      <c r="G5" s="217"/>
      <c r="H5" s="129" t="s">
        <v>13</v>
      </c>
      <c r="I5" s="131" t="s">
        <v>14</v>
      </c>
      <c r="J5" s="131" t="s">
        <v>15</v>
      </c>
    </row>
    <row r="6" spans="4:10" x14ac:dyDescent="0.25">
      <c r="D6" s="223"/>
      <c r="E6" s="220" t="s">
        <v>16</v>
      </c>
      <c r="F6" s="216" t="s">
        <v>17</v>
      </c>
      <c r="G6" s="216" t="s">
        <v>12</v>
      </c>
      <c r="H6" s="101">
        <v>120.5</v>
      </c>
      <c r="I6" s="216" t="s">
        <v>17</v>
      </c>
      <c r="J6" s="102">
        <v>15497</v>
      </c>
    </row>
    <row r="7" spans="4:10" ht="14.25" thickBot="1" x14ac:dyDescent="0.3">
      <c r="D7" s="224"/>
      <c r="E7" s="221"/>
      <c r="F7" s="217"/>
      <c r="G7" s="217"/>
      <c r="H7" s="129" t="s">
        <v>18</v>
      </c>
      <c r="I7" s="217"/>
      <c r="J7" s="131" t="s">
        <v>19</v>
      </c>
    </row>
    <row r="8" spans="4:10" ht="39" customHeight="1" x14ac:dyDescent="0.25">
      <c r="D8" s="218" t="s">
        <v>20</v>
      </c>
      <c r="E8" s="220" t="s">
        <v>21</v>
      </c>
      <c r="F8" s="216" t="s">
        <v>22</v>
      </c>
      <c r="G8" s="216" t="s">
        <v>23</v>
      </c>
      <c r="H8" s="101">
        <v>136.80000000000001</v>
      </c>
      <c r="I8" s="101">
        <v>410</v>
      </c>
      <c r="J8" s="102">
        <v>21523</v>
      </c>
    </row>
    <row r="9" spans="4:10" ht="14.25" thickBot="1" x14ac:dyDescent="0.3">
      <c r="D9" s="219"/>
      <c r="E9" s="221"/>
      <c r="F9" s="217"/>
      <c r="G9" s="217"/>
      <c r="H9" s="129" t="s">
        <v>24</v>
      </c>
      <c r="I9" s="129" t="s">
        <v>25</v>
      </c>
      <c r="J9" s="131" t="s">
        <v>26</v>
      </c>
    </row>
    <row r="10" spans="4:10" ht="29.45" customHeight="1" x14ac:dyDescent="0.25">
      <c r="D10" s="232" t="s">
        <v>27</v>
      </c>
      <c r="E10" s="220" t="s">
        <v>28</v>
      </c>
      <c r="F10" s="216" t="s">
        <v>29</v>
      </c>
      <c r="G10" s="216" t="s">
        <v>30</v>
      </c>
      <c r="H10" s="101">
        <v>109.3</v>
      </c>
      <c r="I10" s="101">
        <v>339</v>
      </c>
      <c r="J10" s="102">
        <v>6671</v>
      </c>
    </row>
    <row r="11" spans="4:10" ht="14.25" thickBot="1" x14ac:dyDescent="0.3">
      <c r="D11" s="233"/>
      <c r="E11" s="221"/>
      <c r="F11" s="217"/>
      <c r="G11" s="217"/>
      <c r="H11" s="129" t="s">
        <v>31</v>
      </c>
      <c r="I11" s="129" t="s">
        <v>32</v>
      </c>
      <c r="J11" s="131" t="s">
        <v>33</v>
      </c>
    </row>
    <row r="12" spans="4:10" ht="51" customHeight="1" x14ac:dyDescent="0.25">
      <c r="D12" s="233"/>
      <c r="E12" s="220" t="s">
        <v>34</v>
      </c>
      <c r="F12" s="216" t="s">
        <v>35</v>
      </c>
      <c r="G12" s="216" t="s">
        <v>36</v>
      </c>
      <c r="H12" s="101">
        <v>5.9</v>
      </c>
      <c r="I12" s="101">
        <v>85</v>
      </c>
      <c r="J12" s="101">
        <v>457</v>
      </c>
    </row>
    <row r="13" spans="4:10" ht="14.25" thickBot="1" x14ac:dyDescent="0.3">
      <c r="D13" s="233"/>
      <c r="E13" s="221"/>
      <c r="F13" s="217"/>
      <c r="G13" s="217"/>
      <c r="H13" s="129" t="s">
        <v>37</v>
      </c>
      <c r="I13" s="129" t="s">
        <v>38</v>
      </c>
      <c r="J13" s="129" t="s">
        <v>39</v>
      </c>
    </row>
    <row r="14" spans="4:10" ht="29.45" customHeight="1" x14ac:dyDescent="0.25">
      <c r="D14" s="233"/>
      <c r="E14" s="220" t="s">
        <v>40</v>
      </c>
      <c r="F14" s="216" t="s">
        <v>41</v>
      </c>
      <c r="G14" s="216" t="s">
        <v>42</v>
      </c>
      <c r="H14" s="101">
        <v>9.1999999999999993</v>
      </c>
      <c r="I14" s="101">
        <v>223</v>
      </c>
      <c r="J14" s="101">
        <v>429</v>
      </c>
    </row>
    <row r="15" spans="4:10" ht="14.25" thickBot="1" x14ac:dyDescent="0.3">
      <c r="D15" s="233"/>
      <c r="E15" s="221"/>
      <c r="F15" s="217"/>
      <c r="G15" s="217"/>
      <c r="H15" s="129" t="s">
        <v>43</v>
      </c>
      <c r="I15" s="129" t="s">
        <v>44</v>
      </c>
      <c r="J15" s="129" t="s">
        <v>45</v>
      </c>
    </row>
    <row r="16" spans="4:10" ht="27" customHeight="1" x14ac:dyDescent="0.25">
      <c r="D16" s="233"/>
      <c r="E16" s="220" t="s">
        <v>46</v>
      </c>
      <c r="F16" s="216" t="s">
        <v>47</v>
      </c>
      <c r="G16" s="216" t="s">
        <v>48</v>
      </c>
      <c r="H16" s="101">
        <v>27</v>
      </c>
      <c r="I16" s="101">
        <v>472</v>
      </c>
      <c r="J16" s="102">
        <v>12714</v>
      </c>
    </row>
    <row r="17" spans="4:10" ht="14.25" thickBot="1" x14ac:dyDescent="0.3">
      <c r="D17" s="233"/>
      <c r="E17" s="221"/>
      <c r="F17" s="217"/>
      <c r="G17" s="217"/>
      <c r="H17" s="129" t="s">
        <v>49</v>
      </c>
      <c r="I17" s="129" t="s">
        <v>50</v>
      </c>
      <c r="J17" s="131" t="s">
        <v>51</v>
      </c>
    </row>
    <row r="18" spans="4:10" ht="29.45" customHeight="1" x14ac:dyDescent="0.25">
      <c r="D18" s="233"/>
      <c r="E18" s="220" t="s">
        <v>52</v>
      </c>
      <c r="F18" s="216" t="s">
        <v>53</v>
      </c>
      <c r="G18" s="216" t="s">
        <v>48</v>
      </c>
      <c r="H18" s="101">
        <v>1.2</v>
      </c>
      <c r="I18" s="101">
        <v>17</v>
      </c>
      <c r="J18" s="101">
        <v>439</v>
      </c>
    </row>
    <row r="19" spans="4:10" ht="14.25" thickBot="1" x14ac:dyDescent="0.3">
      <c r="D19" s="234"/>
      <c r="E19" s="221"/>
      <c r="F19" s="217"/>
      <c r="G19" s="217"/>
      <c r="H19" s="129" t="s">
        <v>54</v>
      </c>
      <c r="I19" s="129" t="s">
        <v>55</v>
      </c>
      <c r="J19" s="129" t="s">
        <v>56</v>
      </c>
    </row>
    <row r="20" spans="4:10" x14ac:dyDescent="0.25">
      <c r="D20" s="222" t="s">
        <v>57</v>
      </c>
      <c r="E20" s="226"/>
      <c r="F20" s="227"/>
      <c r="G20" s="228"/>
      <c r="H20" s="101">
        <v>457</v>
      </c>
      <c r="I20" s="102">
        <v>7049</v>
      </c>
      <c r="J20" s="102">
        <v>66735</v>
      </c>
    </row>
    <row r="21" spans="4:10" ht="14.25" thickBot="1" x14ac:dyDescent="0.3">
      <c r="D21" s="225"/>
      <c r="E21" s="229"/>
      <c r="F21" s="230"/>
      <c r="G21" s="231"/>
      <c r="H21" s="130" t="s">
        <v>58</v>
      </c>
      <c r="I21" s="132" t="s">
        <v>59</v>
      </c>
      <c r="J21" s="132" t="s">
        <v>60</v>
      </c>
    </row>
  </sheetData>
  <mergeCells count="30">
    <mergeCell ref="E18:E19"/>
    <mergeCell ref="F18:F19"/>
    <mergeCell ref="G18:G19"/>
    <mergeCell ref="D20:D21"/>
    <mergeCell ref="E20:G21"/>
    <mergeCell ref="D10:D19"/>
    <mergeCell ref="E10:E11"/>
    <mergeCell ref="F10:F11"/>
    <mergeCell ref="G10:G11"/>
    <mergeCell ref="E12:E13"/>
    <mergeCell ref="F12:F13"/>
    <mergeCell ref="G12:G13"/>
    <mergeCell ref="E14:E15"/>
    <mergeCell ref="F14:F15"/>
    <mergeCell ref="G14:G15"/>
    <mergeCell ref="E16:E17"/>
    <mergeCell ref="F16:F17"/>
    <mergeCell ref="G16:G17"/>
    <mergeCell ref="I6:I7"/>
    <mergeCell ref="D8:D9"/>
    <mergeCell ref="E8:E9"/>
    <mergeCell ref="F8:F9"/>
    <mergeCell ref="G8:G9"/>
    <mergeCell ref="D4:D7"/>
    <mergeCell ref="E4:E5"/>
    <mergeCell ref="F4:F5"/>
    <mergeCell ref="G4:G5"/>
    <mergeCell ref="E6:E7"/>
    <mergeCell ref="F6:F7"/>
    <mergeCell ref="G6:G7"/>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5CE8F-4E9C-4953-B38A-071DB62D1E02}">
  <dimension ref="B1:I29"/>
  <sheetViews>
    <sheetView showGridLines="0" zoomScaleNormal="100" workbookViewId="0"/>
  </sheetViews>
  <sheetFormatPr baseColWidth="10" defaultColWidth="11.25" defaultRowHeight="13.5" x14ac:dyDescent="0.25"/>
  <cols>
    <col min="1" max="1" width="11.25" style="19"/>
    <col min="2" max="2" width="12" style="19" customWidth="1"/>
    <col min="3" max="3" width="4.125" style="19" customWidth="1"/>
    <col min="4" max="4" width="32.25" style="19" customWidth="1"/>
    <col min="5" max="5" width="4.125" style="19" customWidth="1"/>
    <col min="6" max="6" width="40.625" style="19" customWidth="1"/>
    <col min="7" max="7" width="4.125" style="19" customWidth="1"/>
    <col min="8" max="8" width="11.75" style="19" customWidth="1"/>
    <col min="9" max="16384" width="11.25" style="19"/>
  </cols>
  <sheetData>
    <row r="1" spans="2:9" x14ac:dyDescent="0.25">
      <c r="B1" s="34"/>
      <c r="C1" s="34"/>
      <c r="D1" s="34"/>
      <c r="E1" s="34"/>
      <c r="F1" s="34"/>
      <c r="G1" s="34"/>
      <c r="H1" s="34"/>
      <c r="I1" s="34"/>
    </row>
    <row r="2" spans="2:9" ht="13.9" customHeight="1" x14ac:dyDescent="0.25">
      <c r="B2" s="237" t="s">
        <v>61</v>
      </c>
      <c r="C2" s="237"/>
      <c r="D2" s="237"/>
      <c r="E2" s="237"/>
      <c r="F2" s="237"/>
      <c r="G2" s="237"/>
      <c r="H2" s="237"/>
      <c r="I2" s="34"/>
    </row>
    <row r="3" spans="2:9" x14ac:dyDescent="0.25">
      <c r="B3" s="34"/>
      <c r="C3" s="34"/>
      <c r="D3" s="34"/>
      <c r="E3" s="34"/>
      <c r="F3" s="34"/>
      <c r="G3" s="34"/>
      <c r="I3" s="34"/>
    </row>
    <row r="4" spans="2:9" ht="15" customHeight="1" x14ac:dyDescent="0.3">
      <c r="B4" s="96"/>
      <c r="C4" s="96"/>
      <c r="D4" s="238"/>
      <c r="E4" s="238"/>
      <c r="F4" s="238"/>
      <c r="G4" s="96"/>
      <c r="H4" s="96"/>
      <c r="I4" s="34"/>
    </row>
    <row r="5" spans="2:9" ht="15" customHeight="1" x14ac:dyDescent="0.3">
      <c r="B5" s="96"/>
      <c r="C5" s="96"/>
      <c r="D5" s="238"/>
      <c r="E5" s="238"/>
      <c r="F5" s="238"/>
      <c r="G5" s="96"/>
      <c r="H5" s="96"/>
      <c r="I5" s="34"/>
    </row>
    <row r="6" spans="2:9" ht="15" customHeight="1" x14ac:dyDescent="0.3">
      <c r="B6" s="96"/>
      <c r="C6" s="96"/>
      <c r="D6" s="96"/>
      <c r="E6" s="96"/>
      <c r="F6" s="96"/>
      <c r="G6" s="96"/>
      <c r="H6" s="96"/>
      <c r="I6" s="34"/>
    </row>
    <row r="7" spans="2:9" ht="15" customHeight="1" x14ac:dyDescent="0.3">
      <c r="B7" s="238" t="s">
        <v>62</v>
      </c>
      <c r="C7" s="97"/>
      <c r="D7" s="239" t="s">
        <v>64</v>
      </c>
      <c r="E7" s="96"/>
      <c r="F7" s="239" t="s">
        <v>65</v>
      </c>
      <c r="G7" s="96"/>
      <c r="H7" s="238" t="s">
        <v>63</v>
      </c>
      <c r="I7" s="34"/>
    </row>
    <row r="8" spans="2:9" ht="15" customHeight="1" x14ac:dyDescent="0.3">
      <c r="B8" s="239"/>
      <c r="C8" s="97"/>
      <c r="D8" s="239"/>
      <c r="E8" s="96"/>
      <c r="F8" s="239"/>
      <c r="G8" s="96"/>
      <c r="H8" s="239"/>
      <c r="I8" s="34"/>
    </row>
    <row r="9" spans="2:9" ht="12" customHeight="1" x14ac:dyDescent="0.3">
      <c r="B9" s="239"/>
      <c r="C9" s="97"/>
      <c r="D9" s="96"/>
      <c r="E9" s="96"/>
      <c r="F9" s="96"/>
      <c r="G9" s="96"/>
      <c r="H9" s="239"/>
      <c r="I9" s="34"/>
    </row>
    <row r="10" spans="2:9" ht="15" customHeight="1" x14ac:dyDescent="0.3">
      <c r="B10" s="239"/>
      <c r="C10" s="97"/>
      <c r="D10" s="235" t="s">
        <v>66</v>
      </c>
      <c r="E10" s="193"/>
      <c r="F10" s="236" t="s">
        <v>67</v>
      </c>
      <c r="G10" s="96"/>
      <c r="H10" s="239"/>
      <c r="I10" s="34"/>
    </row>
    <row r="11" spans="2:9" ht="15" customHeight="1" x14ac:dyDescent="0.3">
      <c r="B11" s="239"/>
      <c r="C11" s="97"/>
      <c r="D11" s="235"/>
      <c r="E11" s="193"/>
      <c r="F11" s="236"/>
      <c r="G11" s="96"/>
      <c r="H11" s="239"/>
      <c r="I11" s="34"/>
    </row>
    <row r="12" spans="2:9" ht="15" customHeight="1" x14ac:dyDescent="0.3">
      <c r="B12" s="239"/>
      <c r="C12" s="97"/>
      <c r="D12" s="235"/>
      <c r="E12" s="193"/>
      <c r="F12" s="236"/>
      <c r="G12" s="96"/>
      <c r="H12" s="239"/>
      <c r="I12" s="34"/>
    </row>
    <row r="13" spans="2:9" ht="15" customHeight="1" x14ac:dyDescent="0.3">
      <c r="B13" s="239"/>
      <c r="C13" s="97"/>
      <c r="D13" s="235"/>
      <c r="E13" s="193"/>
      <c r="F13" s="236"/>
      <c r="G13" s="96"/>
      <c r="H13" s="239"/>
      <c r="I13" s="34"/>
    </row>
    <row r="14" spans="2:9" ht="15" customHeight="1" x14ac:dyDescent="0.3">
      <c r="B14" s="239"/>
      <c r="C14" s="97"/>
      <c r="D14" s="235"/>
      <c r="E14" s="193"/>
      <c r="F14" s="236"/>
      <c r="G14" s="96"/>
      <c r="H14" s="239"/>
      <c r="I14" s="34"/>
    </row>
    <row r="15" spans="2:9" ht="12" customHeight="1" x14ac:dyDescent="0.3">
      <c r="B15" s="239"/>
      <c r="C15" s="97"/>
      <c r="D15" s="96"/>
      <c r="E15" s="96"/>
      <c r="F15" s="96"/>
      <c r="G15" s="96"/>
      <c r="H15" s="239"/>
      <c r="I15" s="34"/>
    </row>
    <row r="16" spans="2:9" ht="15" customHeight="1" x14ac:dyDescent="0.3">
      <c r="B16" s="239"/>
      <c r="C16" s="97"/>
      <c r="D16" s="235" t="s">
        <v>68</v>
      </c>
      <c r="E16" s="193"/>
      <c r="F16" s="236" t="s">
        <v>67</v>
      </c>
      <c r="G16" s="96"/>
      <c r="H16" s="239"/>
      <c r="I16" s="34"/>
    </row>
    <row r="17" spans="2:9" ht="15" customHeight="1" x14ac:dyDescent="0.3">
      <c r="B17" s="239"/>
      <c r="C17" s="97"/>
      <c r="D17" s="235"/>
      <c r="E17" s="193"/>
      <c r="F17" s="236"/>
      <c r="G17" s="96"/>
      <c r="H17" s="239"/>
      <c r="I17" s="34"/>
    </row>
    <row r="18" spans="2:9" ht="15" customHeight="1" x14ac:dyDescent="0.3">
      <c r="B18" s="239"/>
      <c r="C18" s="97"/>
      <c r="D18" s="235"/>
      <c r="E18" s="193"/>
      <c r="F18" s="236"/>
      <c r="G18" s="96"/>
      <c r="H18" s="239"/>
      <c r="I18" s="34"/>
    </row>
    <row r="19" spans="2:9" ht="15" customHeight="1" x14ac:dyDescent="0.3">
      <c r="B19" s="239"/>
      <c r="C19" s="97"/>
      <c r="D19" s="235"/>
      <c r="E19" s="193"/>
      <c r="F19" s="236"/>
      <c r="G19" s="96"/>
      <c r="H19" s="239"/>
      <c r="I19" s="34"/>
    </row>
    <row r="20" spans="2:9" ht="15" customHeight="1" x14ac:dyDescent="0.3">
      <c r="B20" s="239"/>
      <c r="C20" s="97"/>
      <c r="D20" s="235"/>
      <c r="E20" s="193"/>
      <c r="F20" s="236"/>
      <c r="G20" s="96"/>
      <c r="H20" s="239"/>
      <c r="I20" s="34"/>
    </row>
    <row r="21" spans="2:9" ht="12" customHeight="1" x14ac:dyDescent="0.3">
      <c r="B21" s="239"/>
      <c r="C21" s="97"/>
      <c r="D21" s="98"/>
      <c r="E21" s="96"/>
      <c r="F21" s="96"/>
      <c r="G21" s="96"/>
      <c r="H21" s="239"/>
      <c r="I21" s="34"/>
    </row>
    <row r="22" spans="2:9" ht="15" customHeight="1" x14ac:dyDescent="0.3">
      <c r="B22" s="239"/>
      <c r="C22" s="97"/>
      <c r="D22" s="235" t="s">
        <v>69</v>
      </c>
      <c r="E22" s="193"/>
      <c r="F22" s="236" t="s">
        <v>70</v>
      </c>
      <c r="G22" s="96"/>
      <c r="H22" s="239"/>
      <c r="I22" s="34"/>
    </row>
    <row r="23" spans="2:9" ht="15" customHeight="1" x14ac:dyDescent="0.3">
      <c r="B23" s="239"/>
      <c r="C23" s="97"/>
      <c r="D23" s="235"/>
      <c r="E23" s="193"/>
      <c r="F23" s="236"/>
      <c r="G23" s="96"/>
      <c r="H23" s="239"/>
      <c r="I23" s="34"/>
    </row>
    <row r="24" spans="2:9" ht="15" customHeight="1" x14ac:dyDescent="0.3">
      <c r="B24" s="239"/>
      <c r="C24" s="97"/>
      <c r="D24" s="235"/>
      <c r="E24" s="193"/>
      <c r="F24" s="236"/>
      <c r="G24" s="96"/>
      <c r="H24" s="239"/>
      <c r="I24" s="34"/>
    </row>
    <row r="25" spans="2:9" ht="15" customHeight="1" x14ac:dyDescent="0.3">
      <c r="B25" s="239"/>
      <c r="C25" s="97"/>
      <c r="D25" s="235"/>
      <c r="E25" s="193"/>
      <c r="F25" s="236"/>
      <c r="G25" s="96"/>
      <c r="H25" s="239"/>
      <c r="I25" s="34"/>
    </row>
    <row r="26" spans="2:9" ht="15" customHeight="1" x14ac:dyDescent="0.3">
      <c r="B26" s="239"/>
      <c r="C26" s="97"/>
      <c r="D26" s="235"/>
      <c r="E26" s="193"/>
      <c r="F26" s="236"/>
      <c r="G26" s="96"/>
      <c r="H26" s="239"/>
      <c r="I26" s="34"/>
    </row>
    <row r="27" spans="2:9" ht="15" customHeight="1" x14ac:dyDescent="0.3">
      <c r="B27" s="239"/>
      <c r="C27" s="98"/>
      <c r="D27" s="235"/>
      <c r="E27" s="194"/>
      <c r="F27" s="236"/>
      <c r="G27" s="98"/>
      <c r="H27" s="239"/>
      <c r="I27" s="34"/>
    </row>
    <row r="28" spans="2:9" x14ac:dyDescent="0.25">
      <c r="B28" s="34"/>
      <c r="C28" s="34"/>
      <c r="D28" s="34"/>
      <c r="E28" s="34"/>
      <c r="F28" s="34"/>
      <c r="G28" s="34"/>
      <c r="H28" s="34"/>
      <c r="I28" s="34"/>
    </row>
    <row r="29" spans="2:9" x14ac:dyDescent="0.25">
      <c r="B29" s="34"/>
      <c r="C29" s="34"/>
      <c r="D29" s="34"/>
      <c r="E29" s="34"/>
      <c r="F29" s="34"/>
      <c r="G29" s="34"/>
      <c r="H29" s="34"/>
    </row>
  </sheetData>
  <mergeCells count="12">
    <mergeCell ref="D22:D27"/>
    <mergeCell ref="F22:F27"/>
    <mergeCell ref="B2:H2"/>
    <mergeCell ref="D4:F5"/>
    <mergeCell ref="B7:B27"/>
    <mergeCell ref="D7:D8"/>
    <mergeCell ref="F7:F8"/>
    <mergeCell ref="H7:H27"/>
    <mergeCell ref="D10:D14"/>
    <mergeCell ref="F10:F14"/>
    <mergeCell ref="D16:D20"/>
    <mergeCell ref="F16:F20"/>
  </mergeCells>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8C272-E89C-4CB6-8059-1DC977BB19D4}">
  <dimension ref="B2:B3"/>
  <sheetViews>
    <sheetView showGridLines="0" workbookViewId="0">
      <selection activeCell="G15" sqref="G15"/>
    </sheetView>
  </sheetViews>
  <sheetFormatPr baseColWidth="10" defaultColWidth="11" defaultRowHeight="15.75" x14ac:dyDescent="0.25"/>
  <cols>
    <col min="2" max="2" width="90.625" customWidth="1"/>
  </cols>
  <sheetData>
    <row r="2" spans="2:2" ht="16.5" x14ac:dyDescent="0.25">
      <c r="B2" s="5" t="s">
        <v>163</v>
      </c>
    </row>
    <row r="3" spans="2:2" x14ac:dyDescent="0.25">
      <c r="B3" s="6" t="s">
        <v>164</v>
      </c>
    </row>
  </sheetData>
  <pageMargins left="0.7" right="0.7" top="0.75" bottom="0.75" header="0.3" footer="0.3"/>
  <pageSetup paperSize="9"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D8748-931D-4B4E-91BF-0C23C76F77F9}">
  <sheetPr codeName="Hoja26">
    <tabColor rgb="FF83082A"/>
  </sheetPr>
  <dimension ref="A4:B4"/>
  <sheetViews>
    <sheetView workbookViewId="0"/>
  </sheetViews>
  <sheetFormatPr baseColWidth="10" defaultColWidth="10.75" defaultRowHeight="15.75" x14ac:dyDescent="0.25"/>
  <cols>
    <col min="1" max="1" width="27.25" style="1" bestFit="1" customWidth="1"/>
    <col min="2" max="2" width="10.75" style="1" customWidth="1"/>
    <col min="3" max="16384" width="10.75" style="1"/>
  </cols>
  <sheetData>
    <row r="4" spans="1:2" ht="36.75" x14ac:dyDescent="0.25">
      <c r="A4" s="2" t="s">
        <v>165</v>
      </c>
      <c r="B4" s="3" t="s">
        <v>166</v>
      </c>
    </row>
  </sheetData>
  <pageMargins left="0.7" right="0.7" top="0.75" bottom="0.75" header="0.3" footer="0.3"/>
  <pageSetup paperSize="9" orientation="portrait" horizontalDpi="0" verticalDpi="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812A2-1340-4692-B190-F5D93090A492}">
  <dimension ref="B2:D22"/>
  <sheetViews>
    <sheetView showGridLines="0" workbookViewId="0"/>
  </sheetViews>
  <sheetFormatPr baseColWidth="10" defaultColWidth="11" defaultRowHeight="15.75" x14ac:dyDescent="0.25"/>
  <cols>
    <col min="2" max="2" width="24.75" customWidth="1"/>
    <col min="3" max="3" width="47" customWidth="1"/>
  </cols>
  <sheetData>
    <row r="2" spans="2:4" ht="69" customHeight="1" x14ac:dyDescent="0.25">
      <c r="B2" s="254" t="s">
        <v>167</v>
      </c>
      <c r="C2" s="254"/>
    </row>
    <row r="3" spans="2:4" x14ac:dyDescent="0.25">
      <c r="B3" s="261" t="s">
        <v>168</v>
      </c>
      <c r="C3" s="261"/>
    </row>
    <row r="4" spans="2:4" ht="16.5" thickBot="1" x14ac:dyDescent="0.3"/>
    <row r="5" spans="2:4" ht="16.5" thickBot="1" x14ac:dyDescent="0.3">
      <c r="B5" s="262" t="s">
        <v>169</v>
      </c>
      <c r="C5" s="263"/>
      <c r="D5" s="111" t="s">
        <v>170</v>
      </c>
    </row>
    <row r="6" spans="2:4" ht="16.5" thickBot="1" x14ac:dyDescent="0.3">
      <c r="B6" s="112" t="s">
        <v>81</v>
      </c>
      <c r="C6" s="113" t="s">
        <v>171</v>
      </c>
      <c r="D6" s="114">
        <v>7500</v>
      </c>
    </row>
    <row r="7" spans="2:4" ht="16.5" thickBot="1" x14ac:dyDescent="0.3">
      <c r="B7" s="264" t="s">
        <v>80</v>
      </c>
      <c r="C7" s="113" t="s">
        <v>171</v>
      </c>
      <c r="D7" s="114">
        <v>5500</v>
      </c>
    </row>
    <row r="8" spans="2:4" ht="16.5" thickBot="1" x14ac:dyDescent="0.3">
      <c r="B8" s="265"/>
      <c r="C8" s="113" t="s">
        <v>172</v>
      </c>
      <c r="D8" s="259">
        <v>1500</v>
      </c>
    </row>
    <row r="9" spans="2:4" ht="16.5" thickBot="1" x14ac:dyDescent="0.3">
      <c r="B9" s="265"/>
      <c r="C9" s="113" t="s">
        <v>173</v>
      </c>
      <c r="D9" s="267"/>
    </row>
    <row r="10" spans="2:4" ht="16.5" thickBot="1" x14ac:dyDescent="0.3">
      <c r="B10" s="265"/>
      <c r="C10" s="115" t="s">
        <v>174</v>
      </c>
      <c r="D10" s="267"/>
    </row>
    <row r="11" spans="2:4" ht="16.5" thickBot="1" x14ac:dyDescent="0.3">
      <c r="B11" s="265"/>
      <c r="C11" s="115" t="s">
        <v>175</v>
      </c>
      <c r="D11" s="267"/>
    </row>
    <row r="12" spans="2:4" ht="17.25" thickBot="1" x14ac:dyDescent="0.3">
      <c r="B12" s="265"/>
      <c r="C12" s="113" t="s">
        <v>176</v>
      </c>
      <c r="D12" s="267"/>
    </row>
    <row r="13" spans="2:4" ht="16.5" thickBot="1" x14ac:dyDescent="0.3">
      <c r="B13" s="266"/>
      <c r="C13" s="115" t="s">
        <v>177</v>
      </c>
      <c r="D13" s="268"/>
    </row>
    <row r="14" spans="2:4" ht="19.899999999999999" customHeight="1" thickBot="1" x14ac:dyDescent="0.3">
      <c r="B14" s="257" t="s">
        <v>178</v>
      </c>
      <c r="C14" s="113" t="s">
        <v>179</v>
      </c>
      <c r="D14" s="259">
        <v>1000</v>
      </c>
    </row>
    <row r="15" spans="2:4" ht="30.6" customHeight="1" thickBot="1" x14ac:dyDescent="0.3">
      <c r="B15" s="258"/>
      <c r="C15" s="116" t="s">
        <v>180</v>
      </c>
      <c r="D15" s="260"/>
    </row>
    <row r="18" spans="2:2" x14ac:dyDescent="0.25">
      <c r="B18" s="72"/>
    </row>
    <row r="19" spans="2:2" x14ac:dyDescent="0.25">
      <c r="B19" s="72"/>
    </row>
    <row r="20" spans="2:2" x14ac:dyDescent="0.25">
      <c r="B20" s="72"/>
    </row>
    <row r="21" spans="2:2" x14ac:dyDescent="0.25">
      <c r="B21" s="72"/>
    </row>
    <row r="22" spans="2:2" x14ac:dyDescent="0.25">
      <c r="B22" s="72"/>
    </row>
  </sheetData>
  <mergeCells count="7">
    <mergeCell ref="B14:B15"/>
    <mergeCell ref="D14:D15"/>
    <mergeCell ref="B2:C2"/>
    <mergeCell ref="B3:C3"/>
    <mergeCell ref="B5:C5"/>
    <mergeCell ref="B7:B13"/>
    <mergeCell ref="D8:D13"/>
  </mergeCells>
  <hyperlinks>
    <hyperlink ref="B14" location="_ftn5" display="_ftn5" xr:uid="{BE7B22AF-F335-402D-834F-2D0C8FA94CE3}"/>
    <hyperlink ref="C15" r:id="rId1" location="'2.1 C5'!B35" display="../../masensio/AppData/Local/Microsoft/Windows/INetCache/Content.MSO/BF7F0633.xlsx - '2.1 C5'!B35" xr:uid="{CAB3100A-9FB5-45F2-9AD7-81196E109412}"/>
    <hyperlink ref="C13" r:id="rId2" location="'2.1 C5'!B32" display="../../masensio/AppData/Local/Microsoft/Windows/INetCache/Content.MSO/BF7F0633.xlsx - '2.1 C5'!B32" xr:uid="{3D66CC77-AD78-431F-B988-F37B2A19D68E}"/>
    <hyperlink ref="C11" r:id="rId3" location="'2.1 C5'!B33" display="../../masensio/AppData/Local/Microsoft/Windows/INetCache/Content.MSO/BF7F0633.xlsx - '2.1 C5'!B33" xr:uid="{144F35F9-CF4E-45F0-A57C-526099AFCBB3}"/>
    <hyperlink ref="C10" location="_ftn1" display="_ftn1" xr:uid="{651253B7-D29B-4B98-AEA9-9E820421427F}"/>
  </hyperlinks>
  <pageMargins left="0.7" right="0.7" top="0.75" bottom="0.75" header="0.3" footer="0.3"/>
  <pageSetup paperSize="9" orientation="portrait"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1E1CA-4A74-4944-A305-5D2CD2873A30}">
  <sheetPr codeName="Hoja27"/>
  <dimension ref="B2:L83"/>
  <sheetViews>
    <sheetView showGridLines="0" topLeftCell="A11" zoomScaleNormal="100" workbookViewId="0"/>
  </sheetViews>
  <sheetFormatPr baseColWidth="10" defaultColWidth="11.5" defaultRowHeight="13.5" x14ac:dyDescent="0.25"/>
  <cols>
    <col min="1" max="1" width="11.5" style="4"/>
    <col min="2" max="3" width="45.625" style="4" customWidth="1"/>
    <col min="4" max="4" width="33.5" style="4" customWidth="1"/>
    <col min="5" max="5" width="20.25" style="4" customWidth="1"/>
    <col min="6" max="9" width="11.5" style="4"/>
    <col min="10" max="10" width="24.25" style="4" customWidth="1"/>
    <col min="11" max="11" width="19.25" style="4" customWidth="1"/>
    <col min="12" max="16384" width="11.5" style="4"/>
  </cols>
  <sheetData>
    <row r="2" spans="2:11" ht="33" customHeight="1" x14ac:dyDescent="0.25">
      <c r="B2" s="103" t="s">
        <v>181</v>
      </c>
    </row>
    <row r="3" spans="2:11" ht="14.25" x14ac:dyDescent="0.25">
      <c r="B3" s="6" t="s">
        <v>182</v>
      </c>
    </row>
    <row r="4" spans="2:11" ht="13.9" customHeight="1" x14ac:dyDescent="0.25">
      <c r="C4" s="14"/>
      <c r="D4" s="7"/>
    </row>
    <row r="5" spans="2:11" ht="14.25" x14ac:dyDescent="0.25">
      <c r="C5" s="8"/>
      <c r="E5" s="134" t="s">
        <v>183</v>
      </c>
      <c r="F5" s="135">
        <v>2016</v>
      </c>
      <c r="G5" s="135">
        <v>2017</v>
      </c>
      <c r="H5" s="135">
        <v>2018</v>
      </c>
      <c r="I5" s="135">
        <v>2019</v>
      </c>
      <c r="J5" s="11" t="s">
        <v>57</v>
      </c>
      <c r="K5" s="11" t="s">
        <v>184</v>
      </c>
    </row>
    <row r="6" spans="2:11" x14ac:dyDescent="0.25">
      <c r="E6" s="141" t="s">
        <v>80</v>
      </c>
      <c r="F6" s="150">
        <v>60.237235688499226</v>
      </c>
      <c r="G6" s="150">
        <v>57.275541795665632</v>
      </c>
      <c r="H6" s="150">
        <v>58.180839612486544</v>
      </c>
      <c r="I6" s="150">
        <v>58.054054054054049</v>
      </c>
      <c r="J6" s="150">
        <v>58.496282015973563</v>
      </c>
      <c r="K6" s="150">
        <v>46.183284075675893</v>
      </c>
    </row>
    <row r="7" spans="2:11" x14ac:dyDescent="0.25">
      <c r="E7" s="141" t="s">
        <v>81</v>
      </c>
      <c r="F7" s="150">
        <v>39.762764311500774</v>
      </c>
      <c r="G7" s="150">
        <v>42.724458204334361</v>
      </c>
      <c r="H7" s="150">
        <v>41.819160387513456</v>
      </c>
      <c r="I7" s="150">
        <v>41.945945945945944</v>
      </c>
      <c r="J7" s="150">
        <v>41.503717984026437</v>
      </c>
      <c r="K7" s="150">
        <v>53.816715924324107</v>
      </c>
    </row>
    <row r="8" spans="2:11" x14ac:dyDescent="0.25">
      <c r="E8" s="141" t="s">
        <v>185</v>
      </c>
      <c r="F8" s="150">
        <v>34.966477565755547</v>
      </c>
      <c r="G8" s="150">
        <v>36.346749226006189</v>
      </c>
      <c r="H8" s="150">
        <v>31.862217438105489</v>
      </c>
      <c r="I8" s="150">
        <v>32.162162162162161</v>
      </c>
      <c r="J8" s="150">
        <v>33.764803084549712</v>
      </c>
      <c r="K8" s="150">
        <v>24.538291655013452</v>
      </c>
    </row>
    <row r="9" spans="2:11" ht="16.5" x14ac:dyDescent="0.25">
      <c r="D9" s="9"/>
      <c r="E9" s="141" t="s">
        <v>186</v>
      </c>
      <c r="F9" s="150">
        <v>56.988138215575034</v>
      </c>
      <c r="G9" s="150">
        <v>55.78947368421052</v>
      </c>
      <c r="H9" s="150">
        <v>58.019375672766415</v>
      </c>
      <c r="I9" s="150">
        <v>58.756756756756758</v>
      </c>
      <c r="J9" s="150">
        <v>57.435968052877996</v>
      </c>
      <c r="K9" s="150">
        <v>48.727556788044197</v>
      </c>
    </row>
    <row r="10" spans="2:11" x14ac:dyDescent="0.25">
      <c r="E10" s="141" t="s">
        <v>187</v>
      </c>
      <c r="F10" s="150">
        <v>8.0453842186694171</v>
      </c>
      <c r="G10" s="150">
        <v>7.8637770897832819</v>
      </c>
      <c r="H10" s="150">
        <v>10.118406889128096</v>
      </c>
      <c r="I10" s="150">
        <v>9.0810810810810807</v>
      </c>
      <c r="J10" s="150">
        <v>8.7992288625722956</v>
      </c>
      <c r="K10" s="150">
        <v>26.734151556942347</v>
      </c>
    </row>
    <row r="11" spans="2:11" x14ac:dyDescent="0.25">
      <c r="E11" s="141" t="s">
        <v>150</v>
      </c>
      <c r="F11" s="150">
        <v>58.741619391438881</v>
      </c>
      <c r="G11" s="150">
        <v>59.071207430340557</v>
      </c>
      <c r="H11" s="150">
        <v>58.019375672766415</v>
      </c>
      <c r="I11" s="150">
        <v>56.378378378378379</v>
      </c>
      <c r="J11" s="150">
        <v>58.028091434866425</v>
      </c>
      <c r="K11" s="150">
        <v>70.928747213092052</v>
      </c>
    </row>
    <row r="12" spans="2:11" x14ac:dyDescent="0.25">
      <c r="E12" s="141" t="s">
        <v>149</v>
      </c>
      <c r="F12" s="150">
        <v>16.400206291903043</v>
      </c>
      <c r="G12" s="150">
        <v>17.461300309597526</v>
      </c>
      <c r="H12" s="150">
        <v>17.491926803013992</v>
      </c>
      <c r="I12" s="150">
        <v>18.432432432432432</v>
      </c>
      <c r="J12" s="150">
        <v>17.433213990636187</v>
      </c>
      <c r="K12" s="150">
        <v>13.130270795834829</v>
      </c>
    </row>
    <row r="13" spans="2:11" x14ac:dyDescent="0.25">
      <c r="E13" s="141" t="s">
        <v>148</v>
      </c>
      <c r="F13" s="150">
        <v>24.858174316658072</v>
      </c>
      <c r="G13" s="150">
        <v>23.46749226006192</v>
      </c>
      <c r="H13" s="150">
        <v>24.488697524219592</v>
      </c>
      <c r="I13" s="150">
        <v>25.189189189189186</v>
      </c>
      <c r="J13" s="150">
        <v>24.538694574497384</v>
      </c>
      <c r="K13" s="150">
        <v>15.940981991073128</v>
      </c>
    </row>
    <row r="14" spans="2:11" x14ac:dyDescent="0.25">
      <c r="E14" s="141" t="s">
        <v>188</v>
      </c>
      <c r="F14" s="150">
        <v>25.5</v>
      </c>
      <c r="G14" s="150">
        <v>23</v>
      </c>
      <c r="H14" s="150">
        <v>20.2</v>
      </c>
      <c r="I14" s="150">
        <v>21.2</v>
      </c>
      <c r="J14" s="150">
        <v>22.5</v>
      </c>
      <c r="K14" s="150">
        <v>27.6</v>
      </c>
    </row>
    <row r="19" spans="4:11" x14ac:dyDescent="0.25">
      <c r="D19" s="10"/>
    </row>
    <row r="20" spans="4:11" ht="16.5" x14ac:dyDescent="0.25">
      <c r="D20" s="9"/>
    </row>
    <row r="21" spans="4:11" x14ac:dyDescent="0.25">
      <c r="H21" s="12"/>
      <c r="I21" s="12"/>
      <c r="J21" s="12"/>
    </row>
    <row r="22" spans="4:11" x14ac:dyDescent="0.25">
      <c r="H22" s="12"/>
      <c r="I22" s="12"/>
      <c r="J22" s="12"/>
    </row>
    <row r="23" spans="4:11" x14ac:dyDescent="0.25">
      <c r="H23" s="12"/>
      <c r="I23" s="12"/>
      <c r="J23" s="12"/>
    </row>
    <row r="24" spans="4:11" x14ac:dyDescent="0.25">
      <c r="H24" s="12"/>
      <c r="I24" s="12"/>
      <c r="J24" s="12"/>
    </row>
    <row r="26" spans="4:11" x14ac:dyDescent="0.25">
      <c r="K26" s="10"/>
    </row>
    <row r="27" spans="4:11" ht="16.5" x14ac:dyDescent="0.25">
      <c r="D27" s="9"/>
      <c r="K27" s="12"/>
    </row>
    <row r="28" spans="4:11" x14ac:dyDescent="0.25">
      <c r="K28" s="12"/>
    </row>
    <row r="29" spans="4:11" x14ac:dyDescent="0.25">
      <c r="E29" s="12"/>
      <c r="F29" s="12"/>
      <c r="G29" s="12"/>
      <c r="H29" s="12"/>
      <c r="I29" s="12"/>
      <c r="J29" s="12"/>
      <c r="K29" s="12"/>
    </row>
    <row r="30" spans="4:11" x14ac:dyDescent="0.25">
      <c r="E30" s="12"/>
      <c r="F30" s="12"/>
      <c r="G30" s="12"/>
      <c r="H30" s="12"/>
      <c r="I30" s="12"/>
      <c r="J30" s="12"/>
      <c r="K30" s="12"/>
    </row>
    <row r="31" spans="4:11" ht="15.75" x14ac:dyDescent="0.25">
      <c r="E31" s="13"/>
      <c r="F31" s="13"/>
      <c r="G31" s="12"/>
      <c r="H31" s="12"/>
      <c r="I31" s="12"/>
      <c r="J31" s="12"/>
      <c r="K31" s="12"/>
    </row>
    <row r="44" spans="4:4" ht="16.5" x14ac:dyDescent="0.25">
      <c r="D44" s="9"/>
    </row>
    <row r="47" spans="4:4" x14ac:dyDescent="0.25">
      <c r="D47" s="10"/>
    </row>
    <row r="75" spans="4:12" x14ac:dyDescent="0.25">
      <c r="L75" s="10"/>
    </row>
    <row r="77" spans="4:12" x14ac:dyDescent="0.25">
      <c r="D77" s="12"/>
    </row>
    <row r="78" spans="4:12" x14ac:dyDescent="0.25">
      <c r="D78" s="12"/>
    </row>
    <row r="79" spans="4:12" x14ac:dyDescent="0.25">
      <c r="D79" s="12"/>
    </row>
    <row r="83" spans="2:3" ht="42" customHeight="1" x14ac:dyDescent="0.25">
      <c r="B83" s="269"/>
      <c r="C83" s="269"/>
    </row>
  </sheetData>
  <mergeCells count="1">
    <mergeCell ref="B83:C83"/>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0CAE5-1CCB-4606-B9AD-D6AC41B6BE73}">
  <dimension ref="B2:F5"/>
  <sheetViews>
    <sheetView showGridLines="0" workbookViewId="0"/>
  </sheetViews>
  <sheetFormatPr baseColWidth="10" defaultColWidth="11" defaultRowHeight="15.75" x14ac:dyDescent="0.25"/>
  <cols>
    <col min="2" max="2" width="11" customWidth="1"/>
  </cols>
  <sheetData>
    <row r="2" spans="2:6" ht="16.5" x14ac:dyDescent="0.25">
      <c r="B2" s="117" t="s">
        <v>189</v>
      </c>
    </row>
    <row r="3" spans="2:6" x14ac:dyDescent="0.25">
      <c r="B3" s="261" t="s">
        <v>191</v>
      </c>
      <c r="C3" s="261"/>
      <c r="D3" s="261"/>
      <c r="E3" s="261"/>
      <c r="F3" s="261"/>
    </row>
    <row r="5" spans="2:6" x14ac:dyDescent="0.25">
      <c r="B5" s="179"/>
      <c r="C5" s="179"/>
      <c r="D5" s="179"/>
      <c r="E5" s="179"/>
      <c r="F5" s="179"/>
    </row>
  </sheetData>
  <mergeCells count="1">
    <mergeCell ref="B3:F3"/>
  </mergeCells>
  <pageMargins left="0.7" right="0.7" top="0.75" bottom="0.75" header="0.3" footer="0.3"/>
  <pageSetup paperSize="9"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52856-AAA9-E940-8F22-CAF0A353741A}">
  <sheetPr codeName="Hoja28"/>
  <dimension ref="B2:L23"/>
  <sheetViews>
    <sheetView showGridLines="0" zoomScale="96" zoomScaleNormal="96" workbookViewId="0"/>
  </sheetViews>
  <sheetFormatPr baseColWidth="10" defaultColWidth="11.5" defaultRowHeight="13.5" x14ac:dyDescent="0.25"/>
  <cols>
    <col min="1" max="1" width="11.5" style="4"/>
    <col min="2" max="2" width="76.125" style="4" customWidth="1"/>
    <col min="3" max="3" width="6.75" style="4" customWidth="1"/>
    <col min="4" max="4" width="21.75" style="4" bestFit="1" customWidth="1"/>
    <col min="5" max="5" width="9.375" style="4" customWidth="1"/>
    <col min="6" max="6" width="11.5" style="4"/>
    <col min="7" max="7" width="20.5" style="4" customWidth="1"/>
    <col min="8" max="8" width="19.125" style="4" customWidth="1"/>
    <col min="9" max="9" width="40.5" style="4" customWidth="1"/>
    <col min="10" max="10" width="18.75" style="4" customWidth="1"/>
    <col min="11" max="11" width="27.5" style="4" customWidth="1"/>
    <col min="12" max="12" width="43.5" style="4" customWidth="1"/>
    <col min="13" max="13" width="41" style="4" customWidth="1"/>
    <col min="14" max="14" width="16.5" style="4" customWidth="1"/>
    <col min="15" max="16384" width="11.5" style="4"/>
  </cols>
  <sheetData>
    <row r="2" spans="2:10" ht="33" customHeight="1" x14ac:dyDescent="0.25">
      <c r="B2" s="5" t="s">
        <v>190</v>
      </c>
    </row>
    <row r="3" spans="2:10" ht="14.25" x14ac:dyDescent="0.3">
      <c r="B3" s="147" t="s">
        <v>191</v>
      </c>
    </row>
    <row r="4" spans="2:10" ht="13.9" customHeight="1" x14ac:dyDescent="0.25">
      <c r="C4" s="16"/>
      <c r="D4" s="16"/>
    </row>
    <row r="5" spans="2:10" ht="38.25" x14ac:dyDescent="0.25">
      <c r="C5" s="17"/>
      <c r="D5" s="140"/>
      <c r="E5" s="140"/>
      <c r="F5" s="140" t="s">
        <v>192</v>
      </c>
      <c r="G5" s="140" t="s">
        <v>193</v>
      </c>
      <c r="H5" s="140" t="s">
        <v>194</v>
      </c>
    </row>
    <row r="6" spans="2:10" ht="16.5" x14ac:dyDescent="0.25">
      <c r="C6" s="16"/>
      <c r="D6" s="270" t="s">
        <v>195</v>
      </c>
      <c r="E6" s="141">
        <v>2016</v>
      </c>
      <c r="F6" s="150">
        <v>21.8</v>
      </c>
      <c r="G6" s="150">
        <v>20.674948649999997</v>
      </c>
      <c r="H6" s="150">
        <v>1.1250513500000032</v>
      </c>
    </row>
    <row r="7" spans="2:10" x14ac:dyDescent="0.25">
      <c r="D7" s="270"/>
      <c r="E7" s="141">
        <v>2017</v>
      </c>
      <c r="F7" s="150">
        <v>18</v>
      </c>
      <c r="G7" s="150">
        <v>17.380447399999998</v>
      </c>
      <c r="H7" s="150">
        <v>0.61955260000000223</v>
      </c>
    </row>
    <row r="8" spans="2:10" x14ac:dyDescent="0.25">
      <c r="D8" s="270"/>
      <c r="E8" s="141">
        <v>2018</v>
      </c>
      <c r="F8" s="150">
        <v>23.5</v>
      </c>
      <c r="G8" s="150">
        <v>22.195389800000001</v>
      </c>
      <c r="H8" s="150">
        <v>1.3046101999999991</v>
      </c>
    </row>
    <row r="9" spans="2:10" x14ac:dyDescent="0.25">
      <c r="D9" s="270"/>
      <c r="E9" s="141">
        <v>2019</v>
      </c>
      <c r="F9" s="150">
        <v>20.3</v>
      </c>
      <c r="G9" s="150">
        <v>20.289463999999999</v>
      </c>
      <c r="H9" s="150">
        <v>1.0536000000001877E-2</v>
      </c>
    </row>
    <row r="13" spans="2:10" x14ac:dyDescent="0.25">
      <c r="E13" s="15"/>
      <c r="F13" s="15"/>
      <c r="G13" s="15"/>
      <c r="H13" s="15"/>
      <c r="I13" s="15"/>
    </row>
    <row r="14" spans="2:10" x14ac:dyDescent="0.25">
      <c r="J14" s="15"/>
    </row>
    <row r="15" spans="2:10" x14ac:dyDescent="0.25">
      <c r="J15" s="15"/>
    </row>
    <row r="16" spans="2:10" x14ac:dyDescent="0.25">
      <c r="J16" s="15"/>
    </row>
    <row r="17" spans="10:12" x14ac:dyDescent="0.25">
      <c r="J17" s="15"/>
    </row>
    <row r="18" spans="10:12" x14ac:dyDescent="0.25">
      <c r="J18" s="15"/>
    </row>
    <row r="20" spans="10:12" x14ac:dyDescent="0.25">
      <c r="L20" s="15"/>
    </row>
    <row r="21" spans="10:12" x14ac:dyDescent="0.25">
      <c r="L21" s="15"/>
    </row>
    <row r="22" spans="10:12" x14ac:dyDescent="0.25">
      <c r="L22" s="15"/>
    </row>
    <row r="23" spans="10:12" x14ac:dyDescent="0.25">
      <c r="L23" s="15"/>
    </row>
  </sheetData>
  <mergeCells count="1">
    <mergeCell ref="D6:D9"/>
  </mergeCells>
  <pageMargins left="0.7" right="0.7" top="0.75" bottom="0.75" header="0.3" footer="0.3"/>
  <pageSetup paperSize="9" orientation="portrait"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3270C-C921-BB4C-81FC-0360295007DE}">
  <sheetPr codeName="Hoja29"/>
  <dimension ref="B2:H36"/>
  <sheetViews>
    <sheetView showGridLines="0" zoomScale="98" zoomScaleNormal="98" workbookViewId="0"/>
  </sheetViews>
  <sheetFormatPr baseColWidth="10" defaultColWidth="11.5" defaultRowHeight="13.5" x14ac:dyDescent="0.25"/>
  <cols>
    <col min="1" max="1" width="11.5" style="19"/>
    <col min="2" max="3" width="45.625" style="19" customWidth="1"/>
    <col min="4" max="4" width="34" style="19" customWidth="1"/>
    <col min="5" max="5" width="18.75" style="19" customWidth="1"/>
    <col min="6" max="6" width="16.75" style="19" customWidth="1"/>
    <col min="7" max="7" width="10.125" style="19" customWidth="1"/>
    <col min="8" max="8" width="11.5" style="19" customWidth="1"/>
    <col min="9" max="9" width="20.5" style="19" customWidth="1"/>
    <col min="10" max="16384" width="11.5" style="19"/>
  </cols>
  <sheetData>
    <row r="2" spans="2:8" ht="16.5" x14ac:dyDescent="0.25">
      <c r="B2" s="103" t="s">
        <v>196</v>
      </c>
    </row>
    <row r="3" spans="2:8" ht="14.25" x14ac:dyDescent="0.25">
      <c r="B3" s="6" t="s">
        <v>182</v>
      </c>
    </row>
    <row r="4" spans="2:8" ht="16.5" x14ac:dyDescent="0.25">
      <c r="C4" s="18"/>
    </row>
    <row r="5" spans="2:8" ht="25.5" customHeight="1" x14ac:dyDescent="0.25">
      <c r="C5" s="8"/>
      <c r="E5" s="140" t="s">
        <v>197</v>
      </c>
      <c r="F5" s="140" t="s">
        <v>198</v>
      </c>
      <c r="G5" s="140" t="s">
        <v>199</v>
      </c>
    </row>
    <row r="6" spans="2:8" ht="16.5" x14ac:dyDescent="0.25">
      <c r="C6" s="18"/>
      <c r="E6" s="141" t="s">
        <v>200</v>
      </c>
      <c r="F6" s="150">
        <v>84.6</v>
      </c>
      <c r="G6" s="150">
        <v>61.3</v>
      </c>
    </row>
    <row r="7" spans="2:8" x14ac:dyDescent="0.25">
      <c r="E7" s="141" t="s">
        <v>201</v>
      </c>
      <c r="F7" s="150">
        <v>83.4</v>
      </c>
      <c r="G7" s="150">
        <v>61.2</v>
      </c>
    </row>
    <row r="8" spans="2:8" x14ac:dyDescent="0.25">
      <c r="E8" s="141" t="s">
        <v>202</v>
      </c>
      <c r="F8" s="150">
        <v>81.8</v>
      </c>
      <c r="G8" s="150">
        <v>62.7</v>
      </c>
    </row>
    <row r="9" spans="2:8" x14ac:dyDescent="0.25">
      <c r="E9" s="141" t="s">
        <v>203</v>
      </c>
      <c r="F9" s="150">
        <v>81.3</v>
      </c>
      <c r="G9" s="150">
        <v>63.2</v>
      </c>
    </row>
    <row r="10" spans="2:8" x14ac:dyDescent="0.25">
      <c r="E10" s="141" t="s">
        <v>204</v>
      </c>
      <c r="F10" s="150">
        <v>79.7</v>
      </c>
      <c r="G10" s="150">
        <v>63.9</v>
      </c>
    </row>
    <row r="11" spans="2:8" ht="16.899999999999999" customHeight="1" x14ac:dyDescent="0.25">
      <c r="E11" s="141" t="s">
        <v>205</v>
      </c>
      <c r="F11" s="150">
        <v>81.400000000000006</v>
      </c>
      <c r="G11" s="150">
        <v>67</v>
      </c>
    </row>
    <row r="12" spans="2:8" ht="21.75" customHeight="1" x14ac:dyDescent="0.25"/>
    <row r="13" spans="2:8" ht="16.5" x14ac:dyDescent="0.25">
      <c r="D13" s="271"/>
      <c r="E13" s="271"/>
      <c r="F13" s="271"/>
    </row>
    <row r="14" spans="2:8" ht="27.75" customHeight="1" x14ac:dyDescent="0.25">
      <c r="E14" s="140" t="s">
        <v>206</v>
      </c>
      <c r="F14" s="140"/>
      <c r="G14" s="140" t="s">
        <v>198</v>
      </c>
      <c r="H14" s="140" t="s">
        <v>199</v>
      </c>
    </row>
    <row r="15" spans="2:8" x14ac:dyDescent="0.25">
      <c r="E15" s="195"/>
      <c r="F15" s="150" t="s">
        <v>57</v>
      </c>
      <c r="G15" s="150">
        <v>81.3</v>
      </c>
      <c r="H15" s="150">
        <v>63.2</v>
      </c>
    </row>
    <row r="16" spans="2:8" x14ac:dyDescent="0.25">
      <c r="E16" s="272" t="s">
        <v>79</v>
      </c>
      <c r="F16" s="150" t="s">
        <v>207</v>
      </c>
      <c r="G16" s="150">
        <v>84.4</v>
      </c>
      <c r="H16" s="150">
        <v>67.400000000000006</v>
      </c>
    </row>
    <row r="17" spans="4:8" x14ac:dyDescent="0.25">
      <c r="E17" s="273"/>
      <c r="F17" s="150" t="s">
        <v>208</v>
      </c>
      <c r="G17" s="150">
        <v>76.8</v>
      </c>
      <c r="H17" s="150">
        <v>57.2</v>
      </c>
    </row>
    <row r="18" spans="4:8" x14ac:dyDescent="0.25">
      <c r="E18" s="272" t="s">
        <v>209</v>
      </c>
      <c r="F18" s="150" t="s">
        <v>210</v>
      </c>
      <c r="G18" s="150">
        <v>81.099999999999994</v>
      </c>
      <c r="H18" s="150">
        <v>68.400000000000006</v>
      </c>
    </row>
    <row r="19" spans="4:8" x14ac:dyDescent="0.25">
      <c r="E19" s="274"/>
      <c r="F19" s="150" t="s">
        <v>211</v>
      </c>
      <c r="G19" s="150">
        <v>83.8</v>
      </c>
      <c r="H19" s="150">
        <v>64.5</v>
      </c>
    </row>
    <row r="20" spans="4:8" x14ac:dyDescent="0.25">
      <c r="E20" s="273"/>
      <c r="F20" s="150" t="s">
        <v>212</v>
      </c>
      <c r="G20" s="150">
        <v>65</v>
      </c>
      <c r="H20" s="150">
        <v>36</v>
      </c>
    </row>
    <row r="21" spans="4:8" x14ac:dyDescent="0.25">
      <c r="D21" s="20"/>
      <c r="E21" s="272" t="s">
        <v>147</v>
      </c>
      <c r="F21" s="150" t="s">
        <v>150</v>
      </c>
      <c r="G21" s="150">
        <v>79.5</v>
      </c>
      <c r="H21" s="150">
        <v>60</v>
      </c>
    </row>
    <row r="22" spans="4:8" x14ac:dyDescent="0.25">
      <c r="E22" s="274"/>
      <c r="F22" s="150" t="s">
        <v>149</v>
      </c>
      <c r="G22" s="150">
        <v>82</v>
      </c>
      <c r="H22" s="150">
        <v>65.7</v>
      </c>
    </row>
    <row r="23" spans="4:8" x14ac:dyDescent="0.25">
      <c r="E23" s="273"/>
      <c r="F23" s="150" t="s">
        <v>148</v>
      </c>
      <c r="G23" s="150">
        <v>85.5</v>
      </c>
      <c r="H23" s="150">
        <v>70.099999999999994</v>
      </c>
    </row>
    <row r="24" spans="4:8" x14ac:dyDescent="0.25">
      <c r="E24" s="272" t="s">
        <v>137</v>
      </c>
      <c r="F24" s="150" t="s">
        <v>213</v>
      </c>
      <c r="G24" s="150">
        <v>83.2</v>
      </c>
      <c r="H24" s="150">
        <v>65.900000000000006</v>
      </c>
    </row>
    <row r="25" spans="4:8" x14ac:dyDescent="0.25">
      <c r="E25" s="273"/>
      <c r="F25" s="150" t="s">
        <v>214</v>
      </c>
      <c r="G25" s="150">
        <v>52.2</v>
      </c>
      <c r="H25" s="150">
        <v>24.9</v>
      </c>
    </row>
    <row r="34" spans="8:8" ht="15" customHeight="1" x14ac:dyDescent="0.25"/>
    <row r="35" spans="8:8" ht="22.9" customHeight="1" x14ac:dyDescent="0.25">
      <c r="H35" s="18"/>
    </row>
    <row r="36" spans="8:8" ht="13.9" customHeight="1" x14ac:dyDescent="0.25"/>
  </sheetData>
  <mergeCells count="5">
    <mergeCell ref="D13:F13"/>
    <mergeCell ref="E16:E17"/>
    <mergeCell ref="E18:E20"/>
    <mergeCell ref="E21:E23"/>
    <mergeCell ref="E24:E25"/>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3D598-9C5F-B24C-B4B8-8333811AC05B}">
  <sheetPr codeName="Hoja30"/>
  <dimension ref="B3:I43"/>
  <sheetViews>
    <sheetView showGridLines="0" zoomScale="106" zoomScaleNormal="106" workbookViewId="0"/>
  </sheetViews>
  <sheetFormatPr baseColWidth="10" defaultColWidth="11.5" defaultRowHeight="13.5" x14ac:dyDescent="0.25"/>
  <cols>
    <col min="1" max="1" width="11.5" style="19"/>
    <col min="2" max="3" width="45.625" style="19" customWidth="1"/>
    <col min="4" max="4" width="26.5" style="19" customWidth="1"/>
    <col min="5" max="5" width="32.375" style="19" customWidth="1"/>
    <col min="6" max="6" width="11.5" style="19"/>
    <col min="7" max="7" width="9.5" style="19" customWidth="1"/>
    <col min="8" max="16384" width="11.5" style="19"/>
  </cols>
  <sheetData>
    <row r="3" spans="2:7" ht="16.5" x14ac:dyDescent="0.25">
      <c r="B3" s="103" t="s">
        <v>215</v>
      </c>
    </row>
    <row r="4" spans="2:7" ht="14.25" x14ac:dyDescent="0.25">
      <c r="B4" s="6" t="s">
        <v>182</v>
      </c>
    </row>
    <row r="6" spans="2:7" ht="25.5" x14ac:dyDescent="0.25">
      <c r="E6" s="140" t="s">
        <v>216</v>
      </c>
      <c r="F6" s="140" t="s">
        <v>198</v>
      </c>
      <c r="G6" s="140" t="s">
        <v>199</v>
      </c>
    </row>
    <row r="7" spans="2:7" x14ac:dyDescent="0.25">
      <c r="E7" s="141" t="s">
        <v>202</v>
      </c>
      <c r="F7" s="150">
        <v>1.61</v>
      </c>
      <c r="G7" s="150">
        <v>2.71</v>
      </c>
    </row>
    <row r="8" spans="2:7" x14ac:dyDescent="0.25">
      <c r="E8" s="141" t="s">
        <v>203</v>
      </c>
      <c r="F8" s="150">
        <v>1.71</v>
      </c>
      <c r="G8" s="150">
        <v>2.87</v>
      </c>
    </row>
    <row r="9" spans="2:7" ht="18.75" customHeight="1" x14ac:dyDescent="0.25">
      <c r="E9" s="141" t="s">
        <v>204</v>
      </c>
      <c r="F9" s="150">
        <v>2.04</v>
      </c>
      <c r="G9" s="150">
        <v>3.32</v>
      </c>
    </row>
    <row r="10" spans="2:7" x14ac:dyDescent="0.25">
      <c r="E10" s="141" t="s">
        <v>205</v>
      </c>
      <c r="F10" s="150">
        <v>2.31</v>
      </c>
      <c r="G10" s="150">
        <v>3.85</v>
      </c>
    </row>
    <row r="13" spans="2:7" ht="25.5" x14ac:dyDescent="0.25">
      <c r="E13" s="140" t="s">
        <v>217</v>
      </c>
      <c r="F13" s="140" t="s">
        <v>198</v>
      </c>
      <c r="G13" s="140" t="s">
        <v>199</v>
      </c>
    </row>
    <row r="14" spans="2:7" ht="16.5" x14ac:dyDescent="0.25">
      <c r="C14" s="18"/>
      <c r="D14" s="18"/>
      <c r="E14" s="141" t="s">
        <v>202</v>
      </c>
      <c r="F14" s="150">
        <v>83.7</v>
      </c>
      <c r="G14" s="150">
        <v>27.1</v>
      </c>
    </row>
    <row r="15" spans="2:7" x14ac:dyDescent="0.25">
      <c r="C15" s="20"/>
      <c r="D15" s="20"/>
      <c r="E15" s="141" t="s">
        <v>203</v>
      </c>
      <c r="F15" s="150">
        <v>80.5</v>
      </c>
      <c r="G15" s="150">
        <v>31.5</v>
      </c>
    </row>
    <row r="16" spans="2:7" x14ac:dyDescent="0.25">
      <c r="E16" s="141" t="s">
        <v>204</v>
      </c>
      <c r="F16" s="150">
        <v>77.5</v>
      </c>
      <c r="G16" s="150">
        <v>37.4</v>
      </c>
    </row>
    <row r="17" spans="4:7" x14ac:dyDescent="0.25">
      <c r="E17" s="141" t="s">
        <v>205</v>
      </c>
      <c r="F17" s="150">
        <v>77.5</v>
      </c>
      <c r="G17" s="150">
        <v>44.6</v>
      </c>
    </row>
    <row r="21" spans="4:7" x14ac:dyDescent="0.25">
      <c r="D21" s="21"/>
      <c r="E21" s="21"/>
    </row>
    <row r="24" spans="4:7" x14ac:dyDescent="0.25">
      <c r="D24" s="20"/>
      <c r="E24" s="20"/>
      <c r="F24" s="20"/>
      <c r="G24" s="20"/>
    </row>
    <row r="36" spans="4:9" ht="13.9" customHeight="1" x14ac:dyDescent="0.25">
      <c r="D36" s="271"/>
      <c r="E36" s="271"/>
      <c r="F36" s="271"/>
      <c r="G36" s="271"/>
      <c r="H36" s="271"/>
      <c r="I36" s="271"/>
    </row>
    <row r="43" spans="4:9" x14ac:dyDescent="0.25">
      <c r="D43" s="20"/>
      <c r="E43" s="20"/>
      <c r="F43" s="20"/>
      <c r="G43" s="20"/>
    </row>
  </sheetData>
  <mergeCells count="1">
    <mergeCell ref="D36:I36"/>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73CAE-B440-BF4D-8069-DCF23AC39C5C}">
  <sheetPr codeName="Hoja31"/>
  <dimension ref="B2:G67"/>
  <sheetViews>
    <sheetView showGridLines="0" zoomScaleNormal="100" workbookViewId="0"/>
  </sheetViews>
  <sheetFormatPr baseColWidth="10" defaultColWidth="11.5" defaultRowHeight="13.5" x14ac:dyDescent="0.25"/>
  <cols>
    <col min="1" max="1" width="11.5" style="19"/>
    <col min="2" max="2" width="88.375" style="19" customWidth="1"/>
    <col min="3" max="3" width="11.5" style="19"/>
    <col min="4" max="4" width="11.625" style="19" customWidth="1"/>
    <col min="5" max="5" width="10.5" style="19" customWidth="1"/>
    <col min="6" max="6" width="20.5" style="19" customWidth="1"/>
    <col min="7" max="7" width="17.5" style="19" customWidth="1"/>
    <col min="8" max="8" width="24.5" style="19" customWidth="1"/>
    <col min="9" max="9" width="18.75" style="19" customWidth="1"/>
    <col min="10" max="16384" width="11.5" style="19"/>
  </cols>
  <sheetData>
    <row r="2" spans="2:7" ht="33" customHeight="1" x14ac:dyDescent="0.25">
      <c r="B2" s="5" t="s">
        <v>218</v>
      </c>
    </row>
    <row r="3" spans="2:7" ht="13.9" customHeight="1" x14ac:dyDescent="0.25">
      <c r="B3" s="6" t="s">
        <v>182</v>
      </c>
      <c r="C3" s="26"/>
    </row>
    <row r="4" spans="2:7" ht="13.5" customHeight="1" x14ac:dyDescent="0.25">
      <c r="C4" s="8"/>
      <c r="F4" s="275" t="s">
        <v>219</v>
      </c>
      <c r="G4" s="275"/>
    </row>
    <row r="5" spans="2:7" x14ac:dyDescent="0.25">
      <c r="D5" s="244" t="s">
        <v>83</v>
      </c>
      <c r="E5" s="244"/>
      <c r="F5" s="276" t="s">
        <v>220</v>
      </c>
      <c r="G5" s="276"/>
    </row>
    <row r="6" spans="2:7" x14ac:dyDescent="0.25">
      <c r="D6" s="244"/>
      <c r="E6" s="244"/>
      <c r="F6" s="22" t="s">
        <v>221</v>
      </c>
      <c r="G6" s="22" t="s">
        <v>222</v>
      </c>
    </row>
    <row r="7" spans="2:7" x14ac:dyDescent="0.25">
      <c r="D7" s="277" t="s">
        <v>223</v>
      </c>
      <c r="E7" s="141">
        <v>-24</v>
      </c>
      <c r="F7" s="150"/>
      <c r="G7" s="150">
        <v>0</v>
      </c>
    </row>
    <row r="8" spans="2:7" x14ac:dyDescent="0.25">
      <c r="D8" s="277"/>
      <c r="E8" s="141">
        <f t="shared" ref="E8:E30" si="0">+E7+1</f>
        <v>-23</v>
      </c>
      <c r="F8" s="150">
        <v>-0.3</v>
      </c>
      <c r="G8" s="150">
        <v>0.78400000000000003</v>
      </c>
    </row>
    <row r="9" spans="2:7" x14ac:dyDescent="0.25">
      <c r="D9" s="277"/>
      <c r="E9" s="141">
        <f t="shared" si="0"/>
        <v>-22</v>
      </c>
      <c r="F9" s="150">
        <v>-1.0999999999999999</v>
      </c>
      <c r="G9" s="150">
        <v>0.98</v>
      </c>
    </row>
    <row r="10" spans="2:7" x14ac:dyDescent="0.25">
      <c r="D10" s="277"/>
      <c r="E10" s="141">
        <f t="shared" si="0"/>
        <v>-21</v>
      </c>
      <c r="F10" s="150">
        <v>-1.4000000000000001</v>
      </c>
      <c r="G10" s="150">
        <v>1.1759999999999999</v>
      </c>
    </row>
    <row r="11" spans="2:7" x14ac:dyDescent="0.25">
      <c r="D11" s="277"/>
      <c r="E11" s="141">
        <f t="shared" si="0"/>
        <v>-20</v>
      </c>
      <c r="F11" s="150">
        <v>-1.3</v>
      </c>
      <c r="G11" s="150">
        <v>1.1759999999999999</v>
      </c>
    </row>
    <row r="12" spans="2:7" x14ac:dyDescent="0.25">
      <c r="D12" s="277"/>
      <c r="E12" s="141">
        <f t="shared" si="0"/>
        <v>-19</v>
      </c>
      <c r="F12" s="150">
        <v>-0.70000000000000007</v>
      </c>
      <c r="G12" s="150">
        <v>1.3720000000000001</v>
      </c>
    </row>
    <row r="13" spans="2:7" x14ac:dyDescent="0.25">
      <c r="D13" s="277"/>
      <c r="E13" s="141">
        <f t="shared" si="0"/>
        <v>-18</v>
      </c>
      <c r="F13" s="150">
        <v>-1.5</v>
      </c>
      <c r="G13" s="150">
        <v>1.3720000000000001</v>
      </c>
    </row>
    <row r="14" spans="2:7" x14ac:dyDescent="0.25">
      <c r="D14" s="277"/>
      <c r="E14" s="141">
        <f t="shared" si="0"/>
        <v>-17</v>
      </c>
      <c r="F14" s="150">
        <v>-1.0999999999999999</v>
      </c>
      <c r="G14" s="150">
        <v>1.3720000000000001</v>
      </c>
    </row>
    <row r="15" spans="2:7" x14ac:dyDescent="0.25">
      <c r="D15" s="277"/>
      <c r="E15" s="141">
        <f t="shared" si="0"/>
        <v>-16</v>
      </c>
      <c r="F15" s="150">
        <v>-1.6</v>
      </c>
      <c r="G15" s="150">
        <v>1.3720000000000001</v>
      </c>
    </row>
    <row r="16" spans="2:7" x14ac:dyDescent="0.25">
      <c r="D16" s="277"/>
      <c r="E16" s="141">
        <f t="shared" si="0"/>
        <v>-15</v>
      </c>
      <c r="F16" s="150">
        <v>-0.89999999999999991</v>
      </c>
      <c r="G16" s="150">
        <v>1.5680000000000001</v>
      </c>
    </row>
    <row r="17" spans="4:7" x14ac:dyDescent="0.25">
      <c r="D17" s="277"/>
      <c r="E17" s="141">
        <f t="shared" si="0"/>
        <v>-14</v>
      </c>
      <c r="F17" s="150">
        <v>-1.7000000000000002</v>
      </c>
      <c r="G17" s="150">
        <v>1.5680000000000001</v>
      </c>
    </row>
    <row r="18" spans="4:7" x14ac:dyDescent="0.25">
      <c r="D18" s="277"/>
      <c r="E18" s="141">
        <f t="shared" si="0"/>
        <v>-13</v>
      </c>
      <c r="F18" s="150">
        <v>-1.4000000000000001</v>
      </c>
      <c r="G18" s="150">
        <v>1.5680000000000001</v>
      </c>
    </row>
    <row r="19" spans="4:7" x14ac:dyDescent="0.25">
      <c r="D19" s="277"/>
      <c r="E19" s="141">
        <f t="shared" si="0"/>
        <v>-12</v>
      </c>
      <c r="F19" s="150">
        <v>-1.2</v>
      </c>
      <c r="G19" s="150">
        <v>1.5680000000000001</v>
      </c>
    </row>
    <row r="20" spans="4:7" x14ac:dyDescent="0.25">
      <c r="D20" s="277"/>
      <c r="E20" s="141">
        <f t="shared" si="0"/>
        <v>-11</v>
      </c>
      <c r="F20" s="150">
        <v>-0.8</v>
      </c>
      <c r="G20" s="150">
        <v>1.5680000000000001</v>
      </c>
    </row>
    <row r="21" spans="4:7" x14ac:dyDescent="0.25">
      <c r="D21" s="277"/>
      <c r="E21" s="141">
        <f t="shared" si="0"/>
        <v>-10</v>
      </c>
      <c r="F21" s="150">
        <v>-1.7999999999999998</v>
      </c>
      <c r="G21" s="150">
        <v>1.5680000000000001</v>
      </c>
    </row>
    <row r="22" spans="4:7" x14ac:dyDescent="0.25">
      <c r="D22" s="277"/>
      <c r="E22" s="141">
        <f t="shared" si="0"/>
        <v>-9</v>
      </c>
      <c r="F22" s="150">
        <v>-1.7000000000000002</v>
      </c>
      <c r="G22" s="150">
        <v>1.7639999999999998</v>
      </c>
    </row>
    <row r="23" spans="4:7" x14ac:dyDescent="0.25">
      <c r="D23" s="277"/>
      <c r="E23" s="141">
        <f t="shared" si="0"/>
        <v>-8</v>
      </c>
      <c r="F23" s="150">
        <v>-1.5</v>
      </c>
      <c r="G23" s="150">
        <v>1.7639999999999998</v>
      </c>
    </row>
    <row r="24" spans="4:7" x14ac:dyDescent="0.25">
      <c r="D24" s="277"/>
      <c r="E24" s="141">
        <f t="shared" si="0"/>
        <v>-7</v>
      </c>
      <c r="F24" s="150">
        <v>-1.3</v>
      </c>
      <c r="G24" s="150">
        <v>1.7639999999999998</v>
      </c>
    </row>
    <row r="25" spans="4:7" x14ac:dyDescent="0.25">
      <c r="D25" s="277"/>
      <c r="E25" s="141">
        <f t="shared" si="0"/>
        <v>-6</v>
      </c>
      <c r="F25" s="150">
        <v>-1.7999999999999998</v>
      </c>
      <c r="G25" s="150">
        <v>1.7639999999999998</v>
      </c>
    </row>
    <row r="26" spans="4:7" x14ac:dyDescent="0.25">
      <c r="D26" s="277"/>
      <c r="E26" s="141">
        <f t="shared" si="0"/>
        <v>-5</v>
      </c>
      <c r="F26" s="150">
        <v>-0.8</v>
      </c>
      <c r="G26" s="150">
        <v>1.7639999999999998</v>
      </c>
    </row>
    <row r="27" spans="4:7" x14ac:dyDescent="0.25">
      <c r="D27" s="277"/>
      <c r="E27" s="141">
        <f t="shared" si="0"/>
        <v>-4</v>
      </c>
      <c r="F27" s="150">
        <v>-0.89999999999999991</v>
      </c>
      <c r="G27" s="150">
        <v>1.7639999999999998</v>
      </c>
    </row>
    <row r="28" spans="4:7" x14ac:dyDescent="0.25">
      <c r="D28" s="277"/>
      <c r="E28" s="141">
        <f t="shared" si="0"/>
        <v>-3</v>
      </c>
      <c r="F28" s="150">
        <v>-0.5</v>
      </c>
      <c r="G28" s="150">
        <v>1.7639999999999998</v>
      </c>
    </row>
    <row r="29" spans="4:7" x14ac:dyDescent="0.25">
      <c r="D29" s="277"/>
      <c r="E29" s="141">
        <f t="shared" si="0"/>
        <v>-2</v>
      </c>
      <c r="F29" s="150">
        <v>0.6</v>
      </c>
      <c r="G29" s="150">
        <v>1.7639999999999998</v>
      </c>
    </row>
    <row r="30" spans="4:7" x14ac:dyDescent="0.25">
      <c r="D30" s="277"/>
      <c r="E30" s="141">
        <f t="shared" si="0"/>
        <v>-1</v>
      </c>
      <c r="F30" s="150">
        <v>-0.6</v>
      </c>
      <c r="G30" s="150">
        <v>1.96</v>
      </c>
    </row>
    <row r="31" spans="4:7" x14ac:dyDescent="0.25">
      <c r="D31" s="278" t="s">
        <v>224</v>
      </c>
      <c r="E31" s="141"/>
      <c r="F31" s="150"/>
      <c r="G31" s="150"/>
    </row>
    <row r="32" spans="4:7" x14ac:dyDescent="0.25">
      <c r="D32" s="279"/>
      <c r="E32" s="141">
        <f t="shared" ref="E32:E67" si="1">+E31+1</f>
        <v>1</v>
      </c>
      <c r="F32" s="150">
        <v>21.5</v>
      </c>
      <c r="G32" s="150">
        <v>1.96</v>
      </c>
    </row>
    <row r="33" spans="4:7" x14ac:dyDescent="0.25">
      <c r="D33" s="279"/>
      <c r="E33" s="141">
        <f t="shared" si="1"/>
        <v>2</v>
      </c>
      <c r="F33" s="150">
        <v>20.200000000000003</v>
      </c>
      <c r="G33" s="150">
        <v>1.96</v>
      </c>
    </row>
    <row r="34" spans="4:7" x14ac:dyDescent="0.25">
      <c r="D34" s="279"/>
      <c r="E34" s="141">
        <f t="shared" si="1"/>
        <v>3</v>
      </c>
      <c r="F34" s="150">
        <v>19.5</v>
      </c>
      <c r="G34" s="150">
        <v>1.96</v>
      </c>
    </row>
    <row r="35" spans="4:7" x14ac:dyDescent="0.25">
      <c r="D35" s="279"/>
      <c r="E35" s="141">
        <f t="shared" si="1"/>
        <v>4</v>
      </c>
      <c r="F35" s="150">
        <v>18.3</v>
      </c>
      <c r="G35" s="150">
        <v>1.96</v>
      </c>
    </row>
    <row r="36" spans="4:7" x14ac:dyDescent="0.25">
      <c r="D36" s="279"/>
      <c r="E36" s="141">
        <f t="shared" si="1"/>
        <v>5</v>
      </c>
      <c r="F36" s="150">
        <v>17.5</v>
      </c>
      <c r="G36" s="150">
        <v>1.96</v>
      </c>
    </row>
    <row r="37" spans="4:7" x14ac:dyDescent="0.25">
      <c r="D37" s="279"/>
      <c r="E37" s="141">
        <f t="shared" si="1"/>
        <v>6</v>
      </c>
      <c r="F37" s="150">
        <v>17.399999999999999</v>
      </c>
      <c r="G37" s="150">
        <v>1.96</v>
      </c>
    </row>
    <row r="38" spans="4:7" x14ac:dyDescent="0.25">
      <c r="D38" s="279"/>
      <c r="E38" s="141">
        <f t="shared" si="1"/>
        <v>7</v>
      </c>
      <c r="F38" s="150">
        <v>16.7</v>
      </c>
      <c r="G38" s="150">
        <v>1.96</v>
      </c>
    </row>
    <row r="39" spans="4:7" x14ac:dyDescent="0.25">
      <c r="D39" s="279"/>
      <c r="E39" s="141">
        <f t="shared" si="1"/>
        <v>8</v>
      </c>
      <c r="F39" s="150">
        <v>16.7</v>
      </c>
      <c r="G39" s="150">
        <v>1.96</v>
      </c>
    </row>
    <row r="40" spans="4:7" x14ac:dyDescent="0.25">
      <c r="D40" s="279"/>
      <c r="E40" s="141">
        <f t="shared" si="1"/>
        <v>9</v>
      </c>
      <c r="F40" s="150">
        <v>16.5</v>
      </c>
      <c r="G40" s="150">
        <v>1.96</v>
      </c>
    </row>
    <row r="41" spans="4:7" x14ac:dyDescent="0.25">
      <c r="D41" s="279"/>
      <c r="E41" s="141">
        <f t="shared" si="1"/>
        <v>10</v>
      </c>
      <c r="F41" s="150">
        <v>17.100000000000001</v>
      </c>
      <c r="G41" s="150">
        <v>1.96</v>
      </c>
    </row>
    <row r="42" spans="4:7" x14ac:dyDescent="0.25">
      <c r="D42" s="279"/>
      <c r="E42" s="141">
        <f t="shared" si="1"/>
        <v>11</v>
      </c>
      <c r="F42" s="150">
        <v>16.8</v>
      </c>
      <c r="G42" s="150">
        <v>1.96</v>
      </c>
    </row>
    <row r="43" spans="4:7" x14ac:dyDescent="0.25">
      <c r="D43" s="279"/>
      <c r="E43" s="141">
        <f t="shared" si="1"/>
        <v>12</v>
      </c>
      <c r="F43" s="150">
        <v>16.400000000000002</v>
      </c>
      <c r="G43" s="150">
        <v>1.96</v>
      </c>
    </row>
    <row r="44" spans="4:7" x14ac:dyDescent="0.25">
      <c r="D44" s="279"/>
      <c r="E44" s="141">
        <f t="shared" si="1"/>
        <v>13</v>
      </c>
      <c r="F44" s="150">
        <v>15.9</v>
      </c>
      <c r="G44" s="150">
        <v>1.96</v>
      </c>
    </row>
    <row r="45" spans="4:7" x14ac:dyDescent="0.25">
      <c r="D45" s="279"/>
      <c r="E45" s="141">
        <f t="shared" si="1"/>
        <v>14</v>
      </c>
      <c r="F45" s="150">
        <v>15.7</v>
      </c>
      <c r="G45" s="150">
        <v>1.96</v>
      </c>
    </row>
    <row r="46" spans="4:7" x14ac:dyDescent="0.25">
      <c r="D46" s="279"/>
      <c r="E46" s="141">
        <f t="shared" si="1"/>
        <v>15</v>
      </c>
      <c r="F46" s="150">
        <v>15</v>
      </c>
      <c r="G46" s="150">
        <v>1.96</v>
      </c>
    </row>
    <row r="47" spans="4:7" x14ac:dyDescent="0.25">
      <c r="D47" s="279"/>
      <c r="E47" s="141">
        <f t="shared" si="1"/>
        <v>16</v>
      </c>
      <c r="F47" s="150">
        <v>14.7</v>
      </c>
      <c r="G47" s="150">
        <v>2.1559999999999997</v>
      </c>
    </row>
    <row r="48" spans="4:7" x14ac:dyDescent="0.25">
      <c r="D48" s="279"/>
      <c r="E48" s="141">
        <f t="shared" si="1"/>
        <v>17</v>
      </c>
      <c r="F48" s="150">
        <v>14.499999999999998</v>
      </c>
      <c r="G48" s="150">
        <v>2.1559999999999997</v>
      </c>
    </row>
    <row r="49" spans="4:7" x14ac:dyDescent="0.25">
      <c r="D49" s="279"/>
      <c r="E49" s="141">
        <f t="shared" si="1"/>
        <v>18</v>
      </c>
      <c r="F49" s="150">
        <v>15.1</v>
      </c>
      <c r="G49" s="150">
        <v>2.1559999999999997</v>
      </c>
    </row>
    <row r="50" spans="4:7" x14ac:dyDescent="0.25">
      <c r="D50" s="279"/>
      <c r="E50" s="141">
        <f t="shared" si="1"/>
        <v>19</v>
      </c>
      <c r="F50" s="150">
        <v>14.799999999999999</v>
      </c>
      <c r="G50" s="150">
        <v>2.1559999999999997</v>
      </c>
    </row>
    <row r="51" spans="4:7" x14ac:dyDescent="0.25">
      <c r="D51" s="279"/>
      <c r="E51" s="141">
        <f t="shared" si="1"/>
        <v>20</v>
      </c>
      <c r="F51" s="150">
        <v>14.6</v>
      </c>
      <c r="G51" s="150">
        <v>2.1559999999999997</v>
      </c>
    </row>
    <row r="52" spans="4:7" x14ac:dyDescent="0.25">
      <c r="D52" s="279"/>
      <c r="E52" s="141">
        <f t="shared" si="1"/>
        <v>21</v>
      </c>
      <c r="F52" s="150">
        <v>14.6</v>
      </c>
      <c r="G52" s="150">
        <v>2.1559999999999997</v>
      </c>
    </row>
    <row r="53" spans="4:7" x14ac:dyDescent="0.25">
      <c r="D53" s="279"/>
      <c r="E53" s="141">
        <f t="shared" si="1"/>
        <v>22</v>
      </c>
      <c r="F53" s="150">
        <v>14.899999999999999</v>
      </c>
      <c r="G53" s="150">
        <v>2.1559999999999997</v>
      </c>
    </row>
    <row r="54" spans="4:7" x14ac:dyDescent="0.25">
      <c r="D54" s="279"/>
      <c r="E54" s="141">
        <f t="shared" si="1"/>
        <v>23</v>
      </c>
      <c r="F54" s="150">
        <v>14.399999999999999</v>
      </c>
      <c r="G54" s="150">
        <v>2.1559999999999997</v>
      </c>
    </row>
    <row r="55" spans="4:7" x14ac:dyDescent="0.25">
      <c r="D55" s="279"/>
      <c r="E55" s="141">
        <f t="shared" si="1"/>
        <v>24</v>
      </c>
      <c r="F55" s="150">
        <v>14.000000000000002</v>
      </c>
      <c r="G55" s="150">
        <v>2.1559999999999997</v>
      </c>
    </row>
    <row r="56" spans="4:7" x14ac:dyDescent="0.25">
      <c r="D56" s="279"/>
      <c r="E56" s="141">
        <f t="shared" si="1"/>
        <v>25</v>
      </c>
      <c r="F56" s="150">
        <v>13.600000000000001</v>
      </c>
      <c r="G56" s="150">
        <v>2.1559999999999997</v>
      </c>
    </row>
    <row r="57" spans="4:7" x14ac:dyDescent="0.25">
      <c r="D57" s="279"/>
      <c r="E57" s="141">
        <f t="shared" si="1"/>
        <v>26</v>
      </c>
      <c r="F57" s="150">
        <v>14.399999999999999</v>
      </c>
      <c r="G57" s="150">
        <v>2.3519999999999999</v>
      </c>
    </row>
    <row r="58" spans="4:7" x14ac:dyDescent="0.25">
      <c r="D58" s="279"/>
      <c r="E58" s="141">
        <f t="shared" si="1"/>
        <v>27</v>
      </c>
      <c r="F58" s="150">
        <v>14.499999999999998</v>
      </c>
      <c r="G58" s="150">
        <v>2.3519999999999999</v>
      </c>
    </row>
    <row r="59" spans="4:7" x14ac:dyDescent="0.25">
      <c r="D59" s="279"/>
      <c r="E59" s="141">
        <f t="shared" si="1"/>
        <v>28</v>
      </c>
      <c r="F59" s="150">
        <v>13.600000000000001</v>
      </c>
      <c r="G59" s="150">
        <v>2.3519999999999999</v>
      </c>
    </row>
    <row r="60" spans="4:7" x14ac:dyDescent="0.25">
      <c r="D60" s="279"/>
      <c r="E60" s="141">
        <f t="shared" si="1"/>
        <v>29</v>
      </c>
      <c r="F60" s="150">
        <v>14.099999999999998</v>
      </c>
      <c r="G60" s="150">
        <v>2.3519999999999999</v>
      </c>
    </row>
    <row r="61" spans="4:7" x14ac:dyDescent="0.25">
      <c r="D61" s="279"/>
      <c r="E61" s="141">
        <f t="shared" si="1"/>
        <v>30</v>
      </c>
      <c r="F61" s="150">
        <v>13.8</v>
      </c>
      <c r="G61" s="150">
        <v>2.3519999999999999</v>
      </c>
    </row>
    <row r="62" spans="4:7" x14ac:dyDescent="0.25">
      <c r="D62" s="279"/>
      <c r="E62" s="141">
        <f t="shared" si="1"/>
        <v>31</v>
      </c>
      <c r="F62" s="150">
        <v>13.600000000000001</v>
      </c>
      <c r="G62" s="150">
        <v>2.3519999999999999</v>
      </c>
    </row>
    <row r="63" spans="4:7" x14ac:dyDescent="0.25">
      <c r="D63" s="279"/>
      <c r="E63" s="141">
        <f t="shared" si="1"/>
        <v>32</v>
      </c>
      <c r="F63" s="150">
        <v>14.899999999999999</v>
      </c>
      <c r="G63" s="150">
        <v>2.3519999999999999</v>
      </c>
    </row>
    <row r="64" spans="4:7" x14ac:dyDescent="0.25">
      <c r="D64" s="279"/>
      <c r="E64" s="141">
        <f t="shared" si="1"/>
        <v>33</v>
      </c>
      <c r="F64" s="150">
        <v>14.7</v>
      </c>
      <c r="G64" s="150">
        <v>2.548</v>
      </c>
    </row>
    <row r="65" spans="4:7" x14ac:dyDescent="0.25">
      <c r="D65" s="279"/>
      <c r="E65" s="141">
        <f t="shared" si="1"/>
        <v>34</v>
      </c>
      <c r="F65" s="150">
        <v>13.5</v>
      </c>
      <c r="G65" s="150">
        <v>2.548</v>
      </c>
    </row>
    <row r="66" spans="4:7" x14ac:dyDescent="0.25">
      <c r="D66" s="279"/>
      <c r="E66" s="141">
        <f t="shared" si="1"/>
        <v>35</v>
      </c>
      <c r="F66" s="150">
        <v>13.200000000000001</v>
      </c>
      <c r="G66" s="150">
        <v>2.548</v>
      </c>
    </row>
    <row r="67" spans="4:7" x14ac:dyDescent="0.25">
      <c r="D67" s="280"/>
      <c r="E67" s="141">
        <f t="shared" si="1"/>
        <v>36</v>
      </c>
      <c r="F67" s="150">
        <v>13.200000000000001</v>
      </c>
      <c r="G67" s="150">
        <v>2.548</v>
      </c>
    </row>
  </sheetData>
  <mergeCells count="5">
    <mergeCell ref="F4:G4"/>
    <mergeCell ref="F5:G5"/>
    <mergeCell ref="D7:D30"/>
    <mergeCell ref="D5:E6"/>
    <mergeCell ref="D31:D67"/>
  </mergeCells>
  <pageMargins left="0.7" right="0.7" top="0.75" bottom="0.75" header="0.3" footer="0.3"/>
  <pageSetup paperSize="9" orientation="portrait"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05E79-C888-4F9F-B98C-5DF49AE35B4F}">
  <dimension ref="B1:I29"/>
  <sheetViews>
    <sheetView showGridLines="0" zoomScaleNormal="100" workbookViewId="0"/>
  </sheetViews>
  <sheetFormatPr baseColWidth="10" defaultColWidth="11.25" defaultRowHeight="13.5" x14ac:dyDescent="0.25"/>
  <cols>
    <col min="1" max="1" width="11.25" style="19"/>
    <col min="2" max="2" width="12" style="19" customWidth="1"/>
    <col min="3" max="3" width="4.125" style="19" customWidth="1"/>
    <col min="4" max="4" width="32.25" style="19" customWidth="1"/>
    <col min="5" max="5" width="4.125" style="19" customWidth="1"/>
    <col min="6" max="6" width="40.625" style="19" customWidth="1"/>
    <col min="7" max="7" width="4.125" style="19" customWidth="1"/>
    <col min="8" max="8" width="11.75" style="19" customWidth="1"/>
    <col min="9" max="16384" width="11.25" style="19"/>
  </cols>
  <sheetData>
    <row r="1" spans="2:9" x14ac:dyDescent="0.25">
      <c r="B1" s="34"/>
      <c r="C1" s="34"/>
      <c r="D1" s="34"/>
      <c r="E1" s="34"/>
      <c r="F1" s="34"/>
      <c r="G1" s="34"/>
      <c r="H1" s="34"/>
      <c r="I1" s="34"/>
    </row>
    <row r="2" spans="2:9" ht="13.9" customHeight="1" x14ac:dyDescent="0.25">
      <c r="B2" s="237" t="s">
        <v>61</v>
      </c>
      <c r="C2" s="237"/>
      <c r="D2" s="237"/>
      <c r="E2" s="237"/>
      <c r="F2" s="237"/>
      <c r="G2" s="237"/>
      <c r="H2" s="237"/>
      <c r="I2" s="34"/>
    </row>
    <row r="3" spans="2:9" x14ac:dyDescent="0.25">
      <c r="B3" s="34"/>
      <c r="C3" s="34"/>
      <c r="D3" s="34"/>
      <c r="E3" s="34"/>
      <c r="F3" s="34"/>
      <c r="G3" s="34"/>
      <c r="I3" s="34"/>
    </row>
    <row r="4" spans="2:9" ht="15" customHeight="1" x14ac:dyDescent="0.3">
      <c r="B4" s="96"/>
      <c r="C4" s="96"/>
      <c r="D4" s="238"/>
      <c r="E4" s="238"/>
      <c r="F4" s="238"/>
      <c r="G4" s="96"/>
      <c r="H4" s="96"/>
      <c r="I4" s="34"/>
    </row>
    <row r="5" spans="2:9" ht="15" customHeight="1" x14ac:dyDescent="0.3">
      <c r="B5" s="96"/>
      <c r="C5" s="96"/>
      <c r="D5" s="238"/>
      <c r="E5" s="238"/>
      <c r="F5" s="238"/>
      <c r="G5" s="96"/>
      <c r="H5" s="96"/>
      <c r="I5" s="34"/>
    </row>
    <row r="6" spans="2:9" ht="15" customHeight="1" x14ac:dyDescent="0.3">
      <c r="B6" s="96"/>
      <c r="C6" s="96"/>
      <c r="D6" s="96"/>
      <c r="E6" s="96"/>
      <c r="F6" s="96"/>
      <c r="G6" s="96"/>
      <c r="H6" s="96"/>
      <c r="I6" s="34"/>
    </row>
    <row r="7" spans="2:9" ht="15" customHeight="1" x14ac:dyDescent="0.3">
      <c r="B7" s="238" t="s">
        <v>62</v>
      </c>
      <c r="C7" s="97"/>
      <c r="D7" s="239" t="s">
        <v>64</v>
      </c>
      <c r="E7" s="96"/>
      <c r="F7" s="239" t="s">
        <v>65</v>
      </c>
      <c r="G7" s="96"/>
      <c r="H7" s="238" t="s">
        <v>63</v>
      </c>
      <c r="I7" s="34"/>
    </row>
    <row r="8" spans="2:9" ht="15" customHeight="1" x14ac:dyDescent="0.3">
      <c r="B8" s="239"/>
      <c r="C8" s="97"/>
      <c r="D8" s="239"/>
      <c r="E8" s="96"/>
      <c r="F8" s="239"/>
      <c r="G8" s="96"/>
      <c r="H8" s="239"/>
      <c r="I8" s="34"/>
    </row>
    <row r="9" spans="2:9" ht="12" customHeight="1" x14ac:dyDescent="0.3">
      <c r="B9" s="239"/>
      <c r="C9" s="97"/>
      <c r="D9" s="96"/>
      <c r="E9" s="96"/>
      <c r="F9" s="96"/>
      <c r="G9" s="96"/>
      <c r="H9" s="239"/>
      <c r="I9" s="34"/>
    </row>
    <row r="10" spans="2:9" ht="15" customHeight="1" x14ac:dyDescent="0.3">
      <c r="B10" s="239"/>
      <c r="C10" s="97"/>
      <c r="D10" s="235" t="s">
        <v>66</v>
      </c>
      <c r="E10" s="193"/>
      <c r="F10" s="236" t="s">
        <v>67</v>
      </c>
      <c r="G10" s="96"/>
      <c r="H10" s="239"/>
      <c r="I10" s="34"/>
    </row>
    <row r="11" spans="2:9" ht="15" customHeight="1" x14ac:dyDescent="0.3">
      <c r="B11" s="239"/>
      <c r="C11" s="97"/>
      <c r="D11" s="235"/>
      <c r="E11" s="193"/>
      <c r="F11" s="236"/>
      <c r="G11" s="96"/>
      <c r="H11" s="239"/>
      <c r="I11" s="34"/>
    </row>
    <row r="12" spans="2:9" ht="15" customHeight="1" x14ac:dyDescent="0.3">
      <c r="B12" s="239"/>
      <c r="C12" s="97"/>
      <c r="D12" s="235"/>
      <c r="E12" s="193"/>
      <c r="F12" s="236"/>
      <c r="G12" s="96"/>
      <c r="H12" s="239"/>
      <c r="I12" s="34"/>
    </row>
    <row r="13" spans="2:9" ht="15" customHeight="1" x14ac:dyDescent="0.3">
      <c r="B13" s="239"/>
      <c r="C13" s="97"/>
      <c r="D13" s="235"/>
      <c r="E13" s="193"/>
      <c r="F13" s="236"/>
      <c r="G13" s="96"/>
      <c r="H13" s="239"/>
      <c r="I13" s="34"/>
    </row>
    <row r="14" spans="2:9" ht="15" customHeight="1" x14ac:dyDescent="0.3">
      <c r="B14" s="239"/>
      <c r="C14" s="97"/>
      <c r="D14" s="235"/>
      <c r="E14" s="193"/>
      <c r="F14" s="236"/>
      <c r="G14" s="96"/>
      <c r="H14" s="239"/>
      <c r="I14" s="34"/>
    </row>
    <row r="15" spans="2:9" ht="12" customHeight="1" x14ac:dyDescent="0.3">
      <c r="B15" s="239"/>
      <c r="C15" s="97"/>
      <c r="D15" s="96"/>
      <c r="E15" s="96"/>
      <c r="F15" s="96"/>
      <c r="G15" s="96"/>
      <c r="H15" s="239"/>
      <c r="I15" s="34"/>
    </row>
    <row r="16" spans="2:9" ht="15" customHeight="1" x14ac:dyDescent="0.3">
      <c r="B16" s="239"/>
      <c r="C16" s="97"/>
      <c r="D16" s="235" t="s">
        <v>68</v>
      </c>
      <c r="E16" s="193"/>
      <c r="F16" s="236" t="s">
        <v>67</v>
      </c>
      <c r="G16" s="96"/>
      <c r="H16" s="239"/>
      <c r="I16" s="34"/>
    </row>
    <row r="17" spans="2:9" ht="15" customHeight="1" x14ac:dyDescent="0.3">
      <c r="B17" s="239"/>
      <c r="C17" s="97"/>
      <c r="D17" s="235"/>
      <c r="E17" s="193"/>
      <c r="F17" s="236"/>
      <c r="G17" s="96"/>
      <c r="H17" s="239"/>
      <c r="I17" s="34"/>
    </row>
    <row r="18" spans="2:9" ht="15" customHeight="1" x14ac:dyDescent="0.3">
      <c r="B18" s="239"/>
      <c r="C18" s="97"/>
      <c r="D18" s="235"/>
      <c r="E18" s="193"/>
      <c r="F18" s="236"/>
      <c r="G18" s="96"/>
      <c r="H18" s="239"/>
      <c r="I18" s="34"/>
    </row>
    <row r="19" spans="2:9" ht="15" customHeight="1" x14ac:dyDescent="0.3">
      <c r="B19" s="239"/>
      <c r="C19" s="97"/>
      <c r="D19" s="235"/>
      <c r="E19" s="193"/>
      <c r="F19" s="236"/>
      <c r="G19" s="96"/>
      <c r="H19" s="239"/>
      <c r="I19" s="34"/>
    </row>
    <row r="20" spans="2:9" ht="15" customHeight="1" x14ac:dyDescent="0.3">
      <c r="B20" s="239"/>
      <c r="C20" s="97"/>
      <c r="D20" s="235"/>
      <c r="E20" s="193"/>
      <c r="F20" s="236"/>
      <c r="G20" s="96"/>
      <c r="H20" s="239"/>
      <c r="I20" s="34"/>
    </row>
    <row r="21" spans="2:9" ht="12" customHeight="1" x14ac:dyDescent="0.3">
      <c r="B21" s="239"/>
      <c r="C21" s="97"/>
      <c r="D21" s="98"/>
      <c r="E21" s="96"/>
      <c r="F21" s="96"/>
      <c r="G21" s="96"/>
      <c r="H21" s="239"/>
      <c r="I21" s="34"/>
    </row>
    <row r="22" spans="2:9" ht="15" customHeight="1" x14ac:dyDescent="0.3">
      <c r="B22" s="239"/>
      <c r="C22" s="97"/>
      <c r="D22" s="235" t="s">
        <v>69</v>
      </c>
      <c r="E22" s="193"/>
      <c r="F22" s="236" t="s">
        <v>70</v>
      </c>
      <c r="G22" s="96"/>
      <c r="H22" s="239"/>
      <c r="I22" s="34"/>
    </row>
    <row r="23" spans="2:9" ht="15" customHeight="1" x14ac:dyDescent="0.3">
      <c r="B23" s="239"/>
      <c r="C23" s="97"/>
      <c r="D23" s="235"/>
      <c r="E23" s="193"/>
      <c r="F23" s="236"/>
      <c r="G23" s="96"/>
      <c r="H23" s="239"/>
      <c r="I23" s="34"/>
    </row>
    <row r="24" spans="2:9" ht="15" customHeight="1" x14ac:dyDescent="0.3">
      <c r="B24" s="239"/>
      <c r="C24" s="97"/>
      <c r="D24" s="235"/>
      <c r="E24" s="193"/>
      <c r="F24" s="236"/>
      <c r="G24" s="96"/>
      <c r="H24" s="239"/>
      <c r="I24" s="34"/>
    </row>
    <row r="25" spans="2:9" ht="15" customHeight="1" x14ac:dyDescent="0.3">
      <c r="B25" s="239"/>
      <c r="C25" s="97"/>
      <c r="D25" s="235"/>
      <c r="E25" s="193"/>
      <c r="F25" s="236"/>
      <c r="G25" s="96"/>
      <c r="H25" s="239"/>
      <c r="I25" s="34"/>
    </row>
    <row r="26" spans="2:9" ht="15" customHeight="1" x14ac:dyDescent="0.3">
      <c r="B26" s="239"/>
      <c r="C26" s="97"/>
      <c r="D26" s="235"/>
      <c r="E26" s="193"/>
      <c r="F26" s="236"/>
      <c r="G26" s="96"/>
      <c r="H26" s="239"/>
      <c r="I26" s="34"/>
    </row>
    <row r="27" spans="2:9" ht="15" customHeight="1" x14ac:dyDescent="0.3">
      <c r="B27" s="239"/>
      <c r="C27" s="98"/>
      <c r="D27" s="235"/>
      <c r="E27" s="194"/>
      <c r="F27" s="236"/>
      <c r="G27" s="98"/>
      <c r="H27" s="239"/>
      <c r="I27" s="34"/>
    </row>
    <row r="28" spans="2:9" x14ac:dyDescent="0.25">
      <c r="B28" s="34"/>
      <c r="C28" s="34"/>
      <c r="D28" s="34"/>
      <c r="E28" s="34"/>
      <c r="F28" s="34"/>
      <c r="G28" s="34"/>
      <c r="H28" s="34"/>
      <c r="I28" s="34"/>
    </row>
    <row r="29" spans="2:9" x14ac:dyDescent="0.25">
      <c r="B29" s="34"/>
      <c r="C29" s="34"/>
      <c r="D29" s="34"/>
      <c r="E29" s="34"/>
      <c r="F29" s="34"/>
      <c r="G29" s="34"/>
      <c r="H29" s="34"/>
    </row>
  </sheetData>
  <mergeCells count="12">
    <mergeCell ref="D22:D27"/>
    <mergeCell ref="F22:F27"/>
    <mergeCell ref="B2:H2"/>
    <mergeCell ref="D4:F5"/>
    <mergeCell ref="B7:B27"/>
    <mergeCell ref="D7:D8"/>
    <mergeCell ref="F7:F8"/>
    <mergeCell ref="H7:H27"/>
    <mergeCell ref="D10:D14"/>
    <mergeCell ref="F10:F14"/>
    <mergeCell ref="D16:D20"/>
    <mergeCell ref="F16:F20"/>
  </mergeCells>
  <pageMargins left="0.7" right="0.7" top="0.75" bottom="0.75" header="0.3" footer="0.3"/>
  <pageSetup paperSize="9" orientation="portrait"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02269-03F8-E04C-9A16-B7D2AA572600}">
  <sheetPr codeName="Hoja32"/>
  <dimension ref="B2:K12"/>
  <sheetViews>
    <sheetView showGridLines="0" zoomScaleNormal="100" workbookViewId="0"/>
  </sheetViews>
  <sheetFormatPr baseColWidth="10" defaultColWidth="11.5" defaultRowHeight="13.5" x14ac:dyDescent="0.25"/>
  <cols>
    <col min="1" max="1" width="11.5" style="19"/>
    <col min="2" max="2" width="90.625" style="19" customWidth="1"/>
    <col min="3" max="4" width="11.5" style="19"/>
    <col min="5" max="5" width="19.5" style="19" customWidth="1"/>
    <col min="6" max="6" width="20.75" style="19" customWidth="1"/>
    <col min="7" max="7" width="9.125" style="19" customWidth="1"/>
    <col min="8" max="8" width="13.625" style="19" customWidth="1"/>
    <col min="9" max="9" width="9.375" style="19" customWidth="1"/>
    <col min="10" max="10" width="12" style="19" customWidth="1"/>
    <col min="11" max="11" width="10.125" style="19" customWidth="1"/>
    <col min="12" max="16384" width="11.5" style="19"/>
  </cols>
  <sheetData>
    <row r="2" spans="2:11" ht="33" customHeight="1" x14ac:dyDescent="0.25">
      <c r="B2" s="103" t="s">
        <v>225</v>
      </c>
    </row>
    <row r="3" spans="2:11" ht="14.25" x14ac:dyDescent="0.25">
      <c r="B3" s="6" t="s">
        <v>182</v>
      </c>
    </row>
    <row r="4" spans="2:11" ht="16.5" x14ac:dyDescent="0.25">
      <c r="C4" s="18"/>
      <c r="D4" s="18"/>
    </row>
    <row r="8" spans="2:11" x14ac:dyDescent="0.25">
      <c r="E8" s="281" t="s">
        <v>226</v>
      </c>
      <c r="F8" s="281"/>
      <c r="G8" s="140" t="s">
        <v>227</v>
      </c>
      <c r="H8" s="140" t="s">
        <v>228</v>
      </c>
      <c r="I8" s="140" t="s">
        <v>229</v>
      </c>
      <c r="J8" s="140" t="s">
        <v>230</v>
      </c>
      <c r="K8" s="140" t="s">
        <v>231</v>
      </c>
    </row>
    <row r="9" spans="2:11" x14ac:dyDescent="0.25">
      <c r="E9" s="270" t="s">
        <v>232</v>
      </c>
      <c r="F9" s="270"/>
      <c r="G9" s="150">
        <v>83.9</v>
      </c>
      <c r="H9" s="150">
        <v>0.5</v>
      </c>
      <c r="I9" s="150">
        <v>66.7</v>
      </c>
      <c r="J9" s="150">
        <v>0.5</v>
      </c>
      <c r="K9" s="150">
        <v>717434</v>
      </c>
    </row>
    <row r="10" spans="2:11" x14ac:dyDescent="0.25">
      <c r="E10" s="270" t="s">
        <v>233</v>
      </c>
      <c r="F10" s="270"/>
      <c r="G10" s="150">
        <v>62.1</v>
      </c>
      <c r="H10" s="150">
        <v>0.6</v>
      </c>
      <c r="I10" s="150">
        <v>25.6</v>
      </c>
      <c r="J10" s="150">
        <v>0.5</v>
      </c>
      <c r="K10" s="150">
        <v>639971</v>
      </c>
    </row>
    <row r="11" spans="2:11" x14ac:dyDescent="0.25">
      <c r="E11" s="270" t="s">
        <v>234</v>
      </c>
      <c r="F11" s="270"/>
      <c r="G11" s="150">
        <v>65.400000000000006</v>
      </c>
      <c r="H11" s="150">
        <v>0.6</v>
      </c>
      <c r="I11" s="150">
        <v>46.9</v>
      </c>
      <c r="J11" s="150">
        <v>0.5</v>
      </c>
      <c r="K11" s="150">
        <v>639971</v>
      </c>
    </row>
    <row r="12" spans="2:11" x14ac:dyDescent="0.25">
      <c r="E12" s="270" t="s">
        <v>235</v>
      </c>
      <c r="F12" s="270"/>
      <c r="G12" s="150">
        <v>25.510999999999999</v>
      </c>
      <c r="H12" s="150">
        <v>0.16300000000000001</v>
      </c>
      <c r="I12" s="150">
        <v>20.251999999999999</v>
      </c>
      <c r="J12" s="150">
        <v>0.156</v>
      </c>
      <c r="K12" s="150">
        <v>717434</v>
      </c>
    </row>
  </sheetData>
  <mergeCells count="5">
    <mergeCell ref="E9:F9"/>
    <mergeCell ref="E10:F10"/>
    <mergeCell ref="E11:F11"/>
    <mergeCell ref="E12:F12"/>
    <mergeCell ref="E8:F8"/>
  </mergeCells>
  <pageMargins left="0.7" right="0.7" top="0.75" bottom="0.75" header="0.3" footer="0.3"/>
  <pageSetup paperSize="9" orientation="portrait" horizontalDpi="0" verticalDpi="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26E55-F188-4745-89CC-DDC071BE6E71}">
  <sheetPr codeName="Hoja33"/>
  <dimension ref="B2:H71"/>
  <sheetViews>
    <sheetView showGridLines="0" zoomScaleNormal="100" workbookViewId="0"/>
  </sheetViews>
  <sheetFormatPr baseColWidth="10" defaultColWidth="11.5" defaultRowHeight="13.5" x14ac:dyDescent="0.25"/>
  <cols>
    <col min="1" max="1" width="11.5" style="19"/>
    <col min="2" max="3" width="45.625" style="19" customWidth="1"/>
    <col min="4" max="4" width="9" style="19" customWidth="1"/>
    <col min="5" max="5" width="21.5" style="19" customWidth="1"/>
    <col min="6" max="6" width="15.75" style="19" customWidth="1"/>
    <col min="7" max="7" width="13" style="19" customWidth="1"/>
    <col min="8" max="16384" width="11.5" style="19"/>
  </cols>
  <sheetData>
    <row r="2" spans="2:8" ht="33" customHeight="1" x14ac:dyDescent="0.25">
      <c r="B2" s="254" t="s">
        <v>236</v>
      </c>
      <c r="C2" s="254"/>
      <c r="D2" s="30"/>
    </row>
    <row r="3" spans="2:8" ht="12" customHeight="1" x14ac:dyDescent="0.25">
      <c r="B3" s="6" t="s">
        <v>182</v>
      </c>
      <c r="C3" s="27"/>
      <c r="D3" s="27"/>
    </row>
    <row r="4" spans="2:8" s="27" customFormat="1" ht="13.5" customHeight="1" x14ac:dyDescent="0.25">
      <c r="C4" s="31"/>
      <c r="D4" s="31"/>
    </row>
    <row r="5" spans="2:8" ht="28.15" customHeight="1" x14ac:dyDescent="0.25">
      <c r="C5" s="8"/>
      <c r="D5" s="8"/>
      <c r="E5" s="140" t="s">
        <v>226</v>
      </c>
      <c r="F5" s="140"/>
      <c r="G5" s="140" t="s">
        <v>237</v>
      </c>
      <c r="H5" s="140" t="s">
        <v>238</v>
      </c>
    </row>
    <row r="6" spans="2:8" x14ac:dyDescent="0.25">
      <c r="E6" s="285" t="s">
        <v>79</v>
      </c>
      <c r="F6" s="141" t="s">
        <v>207</v>
      </c>
      <c r="G6" s="150">
        <v>4.75</v>
      </c>
      <c r="H6" s="150">
        <v>0.27400000000000002</v>
      </c>
    </row>
    <row r="7" spans="2:8" x14ac:dyDescent="0.25">
      <c r="E7" s="286"/>
      <c r="F7" s="141" t="s">
        <v>208</v>
      </c>
      <c r="G7" s="150">
        <v>5.24</v>
      </c>
      <c r="H7" s="150">
        <v>0.35599999999999998</v>
      </c>
    </row>
    <row r="8" spans="2:8" x14ac:dyDescent="0.25">
      <c r="E8" s="285" t="s">
        <v>209</v>
      </c>
      <c r="F8" s="141" t="s">
        <v>172</v>
      </c>
      <c r="G8" s="150">
        <v>4.42</v>
      </c>
      <c r="H8" s="150">
        <v>0.34599999999999997</v>
      </c>
    </row>
    <row r="9" spans="2:8" x14ac:dyDescent="0.25">
      <c r="E9" s="287"/>
      <c r="F9" s="141" t="s">
        <v>239</v>
      </c>
      <c r="G9" s="150">
        <v>4.5999999999999996</v>
      </c>
      <c r="H9" s="150">
        <v>0.26</v>
      </c>
    </row>
    <row r="10" spans="2:8" x14ac:dyDescent="0.25">
      <c r="E10" s="286"/>
      <c r="F10" s="141" t="s">
        <v>240</v>
      </c>
      <c r="G10" s="150">
        <v>8.6</v>
      </c>
      <c r="H10" s="150">
        <v>0.80500000000000005</v>
      </c>
    </row>
    <row r="11" spans="2:8" x14ac:dyDescent="0.25">
      <c r="E11" s="285" t="s">
        <v>147</v>
      </c>
      <c r="F11" s="141" t="s">
        <v>150</v>
      </c>
      <c r="G11" s="150">
        <v>5.4</v>
      </c>
      <c r="H11" s="150">
        <v>0.27700000000000002</v>
      </c>
    </row>
    <row r="12" spans="2:8" x14ac:dyDescent="0.25">
      <c r="E12" s="287"/>
      <c r="F12" s="141" t="s">
        <v>149</v>
      </c>
      <c r="G12" s="150">
        <v>4.5999999999999996</v>
      </c>
      <c r="H12" s="150">
        <v>0.52900000000000003</v>
      </c>
    </row>
    <row r="13" spans="2:8" x14ac:dyDescent="0.25">
      <c r="E13" s="286"/>
      <c r="F13" s="141" t="s">
        <v>148</v>
      </c>
      <c r="G13" s="150">
        <v>4.07</v>
      </c>
      <c r="H13" s="150">
        <v>0.44800000000000001</v>
      </c>
    </row>
    <row r="14" spans="2:8" x14ac:dyDescent="0.25">
      <c r="E14" s="285" t="s">
        <v>137</v>
      </c>
      <c r="F14" s="141" t="s">
        <v>213</v>
      </c>
      <c r="G14" s="150">
        <v>4.7300000000000004</v>
      </c>
      <c r="H14" s="150">
        <v>0.224</v>
      </c>
    </row>
    <row r="15" spans="2:8" x14ac:dyDescent="0.25">
      <c r="E15" s="286"/>
      <c r="F15" s="141" t="s">
        <v>214</v>
      </c>
      <c r="G15" s="150">
        <v>8.3000000000000007</v>
      </c>
      <c r="H15" s="150">
        <v>0.83599999999999997</v>
      </c>
    </row>
    <row r="17" spans="5:8" x14ac:dyDescent="0.25">
      <c r="E17" s="140" t="s">
        <v>226</v>
      </c>
      <c r="F17" s="138"/>
      <c r="G17" s="136" t="s">
        <v>237</v>
      </c>
      <c r="H17" s="136" t="s">
        <v>238</v>
      </c>
    </row>
    <row r="18" spans="5:8" x14ac:dyDescent="0.25">
      <c r="E18" s="288" t="s">
        <v>79</v>
      </c>
      <c r="F18" s="141" t="s">
        <v>207</v>
      </c>
      <c r="G18" s="150">
        <v>35.1</v>
      </c>
      <c r="H18" s="150">
        <v>1</v>
      </c>
    </row>
    <row r="19" spans="5:8" x14ac:dyDescent="0.25">
      <c r="E19" s="286"/>
      <c r="F19" s="141" t="s">
        <v>208</v>
      </c>
      <c r="G19" s="150">
        <v>38.5</v>
      </c>
      <c r="H19" s="150">
        <v>1.2</v>
      </c>
    </row>
    <row r="20" spans="5:8" x14ac:dyDescent="0.25">
      <c r="E20" s="285" t="s">
        <v>209</v>
      </c>
      <c r="F20" s="141" t="s">
        <v>172</v>
      </c>
      <c r="G20" s="150">
        <v>34.6</v>
      </c>
      <c r="H20" s="150">
        <v>1.3</v>
      </c>
    </row>
    <row r="21" spans="5:8" x14ac:dyDescent="0.25">
      <c r="E21" s="287"/>
      <c r="F21" s="141" t="s">
        <v>239</v>
      </c>
      <c r="G21" s="150">
        <v>37.6</v>
      </c>
      <c r="H21" s="150">
        <v>1.1000000000000001</v>
      </c>
    </row>
    <row r="22" spans="5:8" x14ac:dyDescent="0.25">
      <c r="E22" s="286"/>
      <c r="F22" s="141" t="s">
        <v>240</v>
      </c>
      <c r="G22" s="150">
        <v>38</v>
      </c>
      <c r="H22" s="150">
        <v>2.7</v>
      </c>
    </row>
    <row r="23" spans="5:8" x14ac:dyDescent="0.25">
      <c r="E23" s="285" t="s">
        <v>147</v>
      </c>
      <c r="F23" s="141" t="s">
        <v>150</v>
      </c>
      <c r="G23" s="150">
        <v>35.799999999999997</v>
      </c>
      <c r="H23" s="150">
        <v>1</v>
      </c>
    </row>
    <row r="24" spans="5:8" x14ac:dyDescent="0.25">
      <c r="E24" s="287"/>
      <c r="F24" s="141" t="s">
        <v>149</v>
      </c>
      <c r="G24" s="150">
        <v>35.700000000000003</v>
      </c>
      <c r="H24" s="150">
        <v>1.9</v>
      </c>
    </row>
    <row r="25" spans="5:8" x14ac:dyDescent="0.25">
      <c r="E25" s="286"/>
      <c r="F25" s="141" t="s">
        <v>148</v>
      </c>
      <c r="G25" s="150">
        <v>38.9</v>
      </c>
      <c r="H25" s="150">
        <v>1.7</v>
      </c>
    </row>
    <row r="26" spans="5:8" x14ac:dyDescent="0.25">
      <c r="E26" s="285" t="s">
        <v>137</v>
      </c>
      <c r="F26" s="141" t="s">
        <v>213</v>
      </c>
      <c r="G26" s="150">
        <v>36.4</v>
      </c>
      <c r="H26" s="150">
        <v>0.8</v>
      </c>
    </row>
    <row r="27" spans="5:8" x14ac:dyDescent="0.25">
      <c r="E27" s="286"/>
      <c r="F27" s="141" t="s">
        <v>214</v>
      </c>
      <c r="G27" s="150">
        <v>37.9</v>
      </c>
      <c r="H27" s="150">
        <v>2.2999999999999998</v>
      </c>
    </row>
    <row r="61" spans="5:8" x14ac:dyDescent="0.25">
      <c r="E61" s="28"/>
      <c r="F61" s="28"/>
      <c r="G61" s="176" t="s">
        <v>237</v>
      </c>
      <c r="H61" s="176" t="s">
        <v>238</v>
      </c>
    </row>
    <row r="62" spans="5:8" x14ac:dyDescent="0.25">
      <c r="E62" s="282" t="s">
        <v>241</v>
      </c>
      <c r="F62" s="139" t="s">
        <v>242</v>
      </c>
      <c r="G62" s="137">
        <v>5.24</v>
      </c>
      <c r="H62" s="137">
        <v>0.35599999999999998</v>
      </c>
    </row>
    <row r="63" spans="5:8" x14ac:dyDescent="0.25">
      <c r="E63" s="283"/>
      <c r="F63" s="139" t="s">
        <v>137</v>
      </c>
      <c r="G63" s="137">
        <v>9.7829999999999995</v>
      </c>
      <c r="H63" s="137">
        <v>1.1739999999999999</v>
      </c>
    </row>
    <row r="64" spans="5:8" x14ac:dyDescent="0.25">
      <c r="E64" s="283"/>
      <c r="F64" s="139" t="s">
        <v>243</v>
      </c>
      <c r="G64" s="137">
        <v>9.9120000000000008</v>
      </c>
      <c r="H64" s="137">
        <v>1.5109999999999999</v>
      </c>
    </row>
    <row r="65" spans="5:8" x14ac:dyDescent="0.25">
      <c r="E65" s="283"/>
      <c r="F65" s="139" t="s">
        <v>244</v>
      </c>
      <c r="G65" s="137">
        <v>3.8740000000000001</v>
      </c>
      <c r="H65" s="137">
        <v>0.57499999999999996</v>
      </c>
    </row>
    <row r="66" spans="5:8" x14ac:dyDescent="0.25">
      <c r="E66" s="284"/>
      <c r="F66" s="139" t="s">
        <v>245</v>
      </c>
      <c r="G66" s="137">
        <v>9.0530000000000008</v>
      </c>
      <c r="H66" s="137">
        <v>1.468</v>
      </c>
    </row>
    <row r="67" spans="5:8" x14ac:dyDescent="0.25">
      <c r="E67" s="177" t="s">
        <v>80</v>
      </c>
      <c r="F67" s="139" t="s">
        <v>242</v>
      </c>
      <c r="G67" s="137">
        <v>4.75</v>
      </c>
      <c r="H67" s="137">
        <v>0.27400000000000002</v>
      </c>
    </row>
    <row r="68" spans="5:8" x14ac:dyDescent="0.25">
      <c r="E68" s="29"/>
      <c r="F68" s="139" t="s">
        <v>137</v>
      </c>
      <c r="G68" s="137">
        <v>7.5279999999999996</v>
      </c>
      <c r="H68" s="137">
        <v>1.1379999999999999</v>
      </c>
    </row>
    <row r="69" spans="5:8" x14ac:dyDescent="0.25">
      <c r="E69" s="29"/>
      <c r="F69" s="139" t="s">
        <v>243</v>
      </c>
      <c r="G69" s="137">
        <v>8.8320000000000007</v>
      </c>
      <c r="H69" s="137">
        <v>0.94</v>
      </c>
    </row>
    <row r="70" spans="5:8" x14ac:dyDescent="0.25">
      <c r="E70" s="29"/>
      <c r="F70" s="139" t="s">
        <v>244</v>
      </c>
      <c r="G70" s="137">
        <v>4.1070000000000002</v>
      </c>
      <c r="H70" s="137">
        <v>0.46300000000000002</v>
      </c>
    </row>
    <row r="71" spans="5:8" x14ac:dyDescent="0.25">
      <c r="E71" s="29"/>
      <c r="F71" s="139" t="s">
        <v>245</v>
      </c>
      <c r="G71" s="137">
        <v>8.2680000000000007</v>
      </c>
      <c r="H71" s="137">
        <v>1.3779999999999999</v>
      </c>
    </row>
  </sheetData>
  <mergeCells count="10">
    <mergeCell ref="E62:E66"/>
    <mergeCell ref="B2:C2"/>
    <mergeCell ref="E6:E7"/>
    <mergeCell ref="E8:E10"/>
    <mergeCell ref="E11:E13"/>
    <mergeCell ref="E14:E15"/>
    <mergeCell ref="E18:E19"/>
    <mergeCell ref="E20:E22"/>
    <mergeCell ref="E23:E25"/>
    <mergeCell ref="E26:E27"/>
  </mergeCells>
  <pageMargins left="0.7" right="0.7" top="0.75" bottom="0.75" header="0.3" footer="0.3"/>
  <pageSetup paperSize="9" orientation="portrait" horizontalDpi="0" verticalDpi="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5EE63-9AF9-4A3D-96D5-740F8259C460}">
  <dimension ref="B2:D17"/>
  <sheetViews>
    <sheetView showGridLines="0" workbookViewId="0"/>
  </sheetViews>
  <sheetFormatPr baseColWidth="10" defaultColWidth="11" defaultRowHeight="15.75" x14ac:dyDescent="0.25"/>
  <cols>
    <col min="2" max="2" width="55.25" customWidth="1"/>
  </cols>
  <sheetData>
    <row r="2" spans="2:4" ht="49.9" customHeight="1" x14ac:dyDescent="0.25">
      <c r="B2" s="254" t="s">
        <v>246</v>
      </c>
      <c r="C2" s="254"/>
    </row>
    <row r="3" spans="2:4" ht="16.5" customHeight="1" x14ac:dyDescent="0.25">
      <c r="B3" s="6" t="s">
        <v>247</v>
      </c>
      <c r="C3" s="30"/>
    </row>
    <row r="4" spans="2:4" ht="16.5" thickBot="1" x14ac:dyDescent="0.3"/>
    <row r="5" spans="2:4" ht="17.25" thickBot="1" x14ac:dyDescent="0.3">
      <c r="B5" s="118" t="s">
        <v>169</v>
      </c>
      <c r="C5" s="119" t="s">
        <v>170</v>
      </c>
      <c r="D5" s="120"/>
    </row>
    <row r="6" spans="2:4" ht="17.25" thickBot="1" x14ac:dyDescent="0.3">
      <c r="B6" s="121" t="s">
        <v>81</v>
      </c>
      <c r="C6" s="122">
        <v>8000</v>
      </c>
      <c r="D6" s="120"/>
    </row>
    <row r="7" spans="2:4" ht="21.6" customHeight="1" thickBot="1" x14ac:dyDescent="0.3">
      <c r="B7" s="121" t="s">
        <v>487</v>
      </c>
      <c r="C7" s="289" t="s">
        <v>248</v>
      </c>
      <c r="D7" s="120"/>
    </row>
    <row r="8" spans="2:4" ht="22.9" customHeight="1" thickBot="1" x14ac:dyDescent="0.3">
      <c r="B8" s="121" t="s">
        <v>488</v>
      </c>
      <c r="C8" s="290"/>
      <c r="D8" s="120"/>
    </row>
    <row r="9" spans="2:4" ht="23.45" customHeight="1" thickBot="1" x14ac:dyDescent="0.3">
      <c r="B9" s="121" t="s">
        <v>489</v>
      </c>
      <c r="C9" s="290"/>
      <c r="D9" s="120"/>
    </row>
    <row r="10" spans="2:4" ht="43.9" customHeight="1" x14ac:dyDescent="0.25">
      <c r="B10" s="292" t="s">
        <v>490</v>
      </c>
      <c r="C10" s="290"/>
      <c r="D10" s="120"/>
    </row>
    <row r="11" spans="2:4" ht="8.4499999999999993" customHeight="1" thickBot="1" x14ac:dyDescent="0.3">
      <c r="B11" s="293"/>
      <c r="C11" s="290"/>
      <c r="D11" s="120"/>
    </row>
    <row r="12" spans="2:4" ht="32.450000000000003" customHeight="1" x14ac:dyDescent="0.25">
      <c r="B12" s="292" t="s">
        <v>491</v>
      </c>
      <c r="C12" s="290"/>
      <c r="D12" s="120"/>
    </row>
    <row r="13" spans="2:4" ht="4.1500000000000004" customHeight="1" thickBot="1" x14ac:dyDescent="0.3">
      <c r="B13" s="293"/>
      <c r="C13" s="290"/>
      <c r="D13" s="120"/>
    </row>
    <row r="14" spans="2:4" ht="24" customHeight="1" thickBot="1" x14ac:dyDescent="0.3">
      <c r="B14" s="121" t="s">
        <v>492</v>
      </c>
      <c r="C14" s="290"/>
      <c r="D14" s="120"/>
    </row>
    <row r="15" spans="2:4" ht="31.15" customHeight="1" thickBot="1" x14ac:dyDescent="0.3">
      <c r="B15" s="121" t="s">
        <v>493</v>
      </c>
      <c r="C15" s="291"/>
      <c r="D15" s="120"/>
    </row>
    <row r="16" spans="2:4" ht="31.9" customHeight="1" thickBot="1" x14ac:dyDescent="0.3">
      <c r="B16" s="121" t="s">
        <v>494</v>
      </c>
      <c r="C16" s="122">
        <v>5000</v>
      </c>
      <c r="D16" s="120"/>
    </row>
    <row r="17" spans="2:4" ht="17.25" thickBot="1" x14ac:dyDescent="0.3">
      <c r="B17" s="123" t="s">
        <v>495</v>
      </c>
      <c r="C17" s="124">
        <v>1000</v>
      </c>
      <c r="D17" s="120"/>
    </row>
  </sheetData>
  <mergeCells count="4">
    <mergeCell ref="C7:C15"/>
    <mergeCell ref="B10:B11"/>
    <mergeCell ref="B12:B13"/>
    <mergeCell ref="B2:C2"/>
  </mergeCells>
  <pageMargins left="0.7" right="0.7" top="0.75" bottom="0.75" header="0.3" footer="0.3"/>
  <pageSetup paperSize="9"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6D469-97F2-2D43-ADFE-3EE6A8DA926A}">
  <sheetPr codeName="Hoja34"/>
  <dimension ref="B2:Z72"/>
  <sheetViews>
    <sheetView zoomScaleNormal="100" workbookViewId="0"/>
  </sheetViews>
  <sheetFormatPr baseColWidth="10" defaultColWidth="10.75" defaultRowHeight="13.5" x14ac:dyDescent="0.25"/>
  <cols>
    <col min="1" max="1" width="10.75" style="34"/>
    <col min="2" max="3" width="45.625" style="34" customWidth="1"/>
    <col min="4" max="4" width="10.75" style="34"/>
    <col min="5" max="5" width="27" style="34" bestFit="1" customWidth="1"/>
    <col min="6" max="12" width="10.75" style="34"/>
    <col min="13" max="13" width="29.125" style="34" bestFit="1" customWidth="1"/>
    <col min="14" max="18" width="10.75" style="34"/>
    <col min="19" max="19" width="18" style="34" customWidth="1"/>
    <col min="20" max="20" width="10.75" style="34"/>
    <col min="21" max="21" width="52.75" style="34" bestFit="1" customWidth="1"/>
    <col min="22" max="26" width="10.75" style="34"/>
    <col min="27" max="27" width="13.25" style="34" bestFit="1" customWidth="1"/>
    <col min="28" max="16384" width="10.75" style="34"/>
  </cols>
  <sheetData>
    <row r="2" spans="2:26" ht="13.5" customHeight="1" x14ac:dyDescent="0.25">
      <c r="B2" s="294" t="s">
        <v>181</v>
      </c>
      <c r="C2" s="294"/>
      <c r="D2" s="294"/>
      <c r="E2" s="32"/>
      <c r="F2" s="32"/>
      <c r="G2" s="32"/>
      <c r="H2" s="32"/>
      <c r="I2" s="32"/>
      <c r="J2" s="32"/>
      <c r="K2" s="32"/>
      <c r="L2" s="32"/>
    </row>
    <row r="3" spans="2:26" ht="13.5" customHeight="1" x14ac:dyDescent="0.25">
      <c r="B3" s="294"/>
      <c r="C3" s="294"/>
      <c r="D3" s="294"/>
      <c r="E3" s="32"/>
      <c r="F3" s="32"/>
      <c r="G3" s="32"/>
      <c r="H3" s="32"/>
      <c r="I3" s="32"/>
      <c r="J3" s="32"/>
      <c r="K3" s="32"/>
      <c r="L3" s="32"/>
    </row>
    <row r="4" spans="2:26" ht="13.5" customHeight="1" x14ac:dyDescent="0.25">
      <c r="B4" s="35" t="s">
        <v>182</v>
      </c>
    </row>
    <row r="5" spans="2:26" ht="13.5" customHeight="1" x14ac:dyDescent="0.25">
      <c r="B5" s="37"/>
      <c r="C5" s="37"/>
      <c r="D5" s="37"/>
      <c r="E5" s="37"/>
      <c r="F5" s="37"/>
      <c r="G5" s="37"/>
      <c r="H5" s="37"/>
      <c r="I5" s="37"/>
      <c r="J5" s="37"/>
      <c r="K5" s="37"/>
      <c r="L5" s="37"/>
    </row>
    <row r="6" spans="2:26" ht="23.25" customHeight="1" x14ac:dyDescent="0.25">
      <c r="B6" s="56" t="s">
        <v>249</v>
      </c>
      <c r="C6" s="56" t="s">
        <v>250</v>
      </c>
      <c r="D6" s="48"/>
      <c r="E6" s="244" t="s">
        <v>249</v>
      </c>
      <c r="F6" s="244"/>
      <c r="G6" s="244"/>
      <c r="H6" s="244"/>
      <c r="I6" s="244"/>
      <c r="J6" s="244"/>
      <c r="K6" s="244"/>
      <c r="L6" s="48"/>
      <c r="M6" s="244" t="s">
        <v>251</v>
      </c>
      <c r="N6" s="244"/>
      <c r="O6" s="244"/>
      <c r="P6" s="244"/>
      <c r="Q6" s="244"/>
      <c r="R6" s="244"/>
      <c r="S6" s="244"/>
    </row>
    <row r="7" spans="2:26" ht="25.5" x14ac:dyDescent="0.25">
      <c r="B7" s="48"/>
      <c r="D7" s="152"/>
      <c r="E7" s="140" t="s">
        <v>183</v>
      </c>
      <c r="F7" s="140">
        <v>2016</v>
      </c>
      <c r="G7" s="140">
        <v>2017</v>
      </c>
      <c r="H7" s="140">
        <v>2018</v>
      </c>
      <c r="I7" s="140">
        <v>2019</v>
      </c>
      <c r="J7" s="140" t="s">
        <v>57</v>
      </c>
      <c r="K7" s="140" t="s">
        <v>252</v>
      </c>
      <c r="L7" s="152"/>
      <c r="M7" s="140" t="s">
        <v>183</v>
      </c>
      <c r="N7" s="140">
        <v>2016</v>
      </c>
      <c r="O7" s="140">
        <v>2017</v>
      </c>
      <c r="P7" s="140">
        <v>2018</v>
      </c>
      <c r="Q7" s="140">
        <v>2019</v>
      </c>
      <c r="R7" s="140" t="s">
        <v>57</v>
      </c>
      <c r="S7" s="140" t="s">
        <v>252</v>
      </c>
    </row>
    <row r="8" spans="2:26" x14ac:dyDescent="0.25">
      <c r="D8" s="152"/>
      <c r="E8" s="196" t="s">
        <v>253</v>
      </c>
      <c r="F8" s="145">
        <v>5567</v>
      </c>
      <c r="G8" s="145">
        <v>3354</v>
      </c>
      <c r="H8" s="145">
        <v>3261</v>
      </c>
      <c r="I8" s="145">
        <v>3244</v>
      </c>
      <c r="J8" s="145">
        <v>15426</v>
      </c>
      <c r="K8" s="145">
        <v>1140601</v>
      </c>
      <c r="L8" s="152"/>
      <c r="M8" s="196" t="s">
        <v>253</v>
      </c>
      <c r="N8" s="145">
        <v>5567</v>
      </c>
      <c r="O8" s="145">
        <v>3354</v>
      </c>
      <c r="P8" s="145">
        <v>3261</v>
      </c>
      <c r="Q8" s="145">
        <v>3244</v>
      </c>
      <c r="R8" s="145">
        <v>15425.999999999998</v>
      </c>
      <c r="S8" s="145">
        <v>1140601</v>
      </c>
    </row>
    <row r="9" spans="2:26" x14ac:dyDescent="0.25">
      <c r="E9" s="196" t="s">
        <v>80</v>
      </c>
      <c r="F9" s="145">
        <v>2925</v>
      </c>
      <c r="G9" s="145">
        <v>1661.0000000000002</v>
      </c>
      <c r="H9" s="145">
        <v>1615</v>
      </c>
      <c r="I9" s="145">
        <v>1609.0000000000002</v>
      </c>
      <c r="J9" s="145">
        <v>7810.0000000000009</v>
      </c>
      <c r="K9" s="145">
        <v>526767</v>
      </c>
      <c r="M9" s="196" t="s">
        <v>185</v>
      </c>
      <c r="N9" s="145">
        <v>1708</v>
      </c>
      <c r="O9" s="145">
        <v>986</v>
      </c>
      <c r="P9" s="145">
        <v>993</v>
      </c>
      <c r="Q9" s="145">
        <v>1052</v>
      </c>
      <c r="R9" s="145">
        <v>4739</v>
      </c>
      <c r="S9" s="145">
        <v>279884</v>
      </c>
    </row>
    <row r="10" spans="2:26" x14ac:dyDescent="0.25">
      <c r="E10" s="196" t="s">
        <v>81</v>
      </c>
      <c r="F10" s="145">
        <v>2642</v>
      </c>
      <c r="G10" s="145">
        <v>1692.9999999999998</v>
      </c>
      <c r="H10" s="145">
        <v>1646</v>
      </c>
      <c r="I10" s="145">
        <v>1634.9999999999998</v>
      </c>
      <c r="J10" s="145">
        <v>7615.9999999999991</v>
      </c>
      <c r="K10" s="145">
        <v>613834</v>
      </c>
      <c r="M10" s="196" t="s">
        <v>186</v>
      </c>
      <c r="N10" s="145">
        <v>3425.9999999999995</v>
      </c>
      <c r="O10" s="145">
        <v>2042</v>
      </c>
      <c r="P10" s="145">
        <v>1919.9999999999998</v>
      </c>
      <c r="Q10" s="145">
        <v>1863.0000000000002</v>
      </c>
      <c r="R10" s="145">
        <v>9250.9999999999982</v>
      </c>
      <c r="S10" s="145">
        <v>555787</v>
      </c>
    </row>
    <row r="11" spans="2:26" x14ac:dyDescent="0.25">
      <c r="E11" s="196"/>
      <c r="F11" s="145"/>
      <c r="G11" s="145"/>
      <c r="H11" s="145"/>
      <c r="I11" s="145"/>
      <c r="J11" s="145"/>
      <c r="K11" s="145"/>
      <c r="M11" s="196" t="s">
        <v>187</v>
      </c>
      <c r="N11" s="145">
        <v>433</v>
      </c>
      <c r="O11" s="145">
        <v>326</v>
      </c>
      <c r="P11" s="145">
        <v>347.99999999999994</v>
      </c>
      <c r="Q11" s="145">
        <v>329</v>
      </c>
      <c r="R11" s="145">
        <v>1435.9999999999998</v>
      </c>
      <c r="S11" s="145">
        <v>304930</v>
      </c>
    </row>
    <row r="12" spans="2:26" x14ac:dyDescent="0.25">
      <c r="E12" s="196" t="s">
        <v>254</v>
      </c>
      <c r="F12" s="145"/>
      <c r="G12" s="145"/>
      <c r="H12" s="145"/>
      <c r="I12" s="145"/>
      <c r="J12" s="145"/>
      <c r="K12" s="145"/>
      <c r="M12" s="196" t="s">
        <v>254</v>
      </c>
      <c r="N12" s="145"/>
      <c r="O12" s="145"/>
      <c r="P12" s="145"/>
      <c r="Q12" s="145"/>
      <c r="R12" s="145"/>
      <c r="S12" s="145"/>
    </row>
    <row r="13" spans="2:26" x14ac:dyDescent="0.25">
      <c r="E13" s="196" t="s">
        <v>80</v>
      </c>
      <c r="F13" s="142">
        <v>52.541763966229567</v>
      </c>
      <c r="G13" s="142">
        <v>49.522957662492551</v>
      </c>
      <c r="H13" s="142">
        <v>49.524685679239496</v>
      </c>
      <c r="I13" s="142">
        <v>49.599260172626394</v>
      </c>
      <c r="J13" s="142">
        <v>50.628808505121228</v>
      </c>
      <c r="K13" s="142">
        <v>46.183284075675893</v>
      </c>
      <c r="M13" s="196" t="s">
        <v>185</v>
      </c>
      <c r="N13" s="142">
        <v>30.680797557032513</v>
      </c>
      <c r="O13" s="142">
        <v>29.39773404889684</v>
      </c>
      <c r="P13" s="142">
        <v>30.450781968721252</v>
      </c>
      <c r="Q13" s="142">
        <v>32.429099876695439</v>
      </c>
      <c r="R13" s="142">
        <v>30.720860884221445</v>
      </c>
      <c r="S13" s="142">
        <v>24.538291655013452</v>
      </c>
    </row>
    <row r="14" spans="2:26" x14ac:dyDescent="0.25">
      <c r="E14" s="196" t="s">
        <v>81</v>
      </c>
      <c r="F14" s="142">
        <v>47.458236033770433</v>
      </c>
      <c r="G14" s="142">
        <v>50.477042337507449</v>
      </c>
      <c r="H14" s="142">
        <v>50.475314320760504</v>
      </c>
      <c r="I14" s="142">
        <v>50.400739827373606</v>
      </c>
      <c r="J14" s="142">
        <v>49.371191494878772</v>
      </c>
      <c r="K14" s="142">
        <v>53.816715924324107</v>
      </c>
      <c r="M14" s="196" t="s">
        <v>186</v>
      </c>
      <c r="N14" s="142">
        <v>61.541225076342727</v>
      </c>
      <c r="O14" s="142">
        <v>60.882528324388794</v>
      </c>
      <c r="P14" s="142">
        <v>58.877644894204224</v>
      </c>
      <c r="Q14" s="142">
        <v>57.429099876695446</v>
      </c>
      <c r="R14" s="142">
        <v>59.970180215221049</v>
      </c>
      <c r="S14" s="142">
        <v>48.727556788044197</v>
      </c>
    </row>
    <row r="15" spans="2:26" x14ac:dyDescent="0.25">
      <c r="M15" s="196" t="s">
        <v>187</v>
      </c>
      <c r="N15" s="142">
        <v>7.7779773666247527</v>
      </c>
      <c r="O15" s="142">
        <v>9.7197376267143714</v>
      </c>
      <c r="P15" s="142">
        <v>10.671573137074516</v>
      </c>
      <c r="Q15" s="142">
        <v>10.141800246609124</v>
      </c>
      <c r="R15" s="142">
        <v>9.3089589005574993</v>
      </c>
      <c r="S15" s="142">
        <v>26.734151556942347</v>
      </c>
      <c r="Z15" s="38"/>
    </row>
    <row r="19" spans="2:19" x14ac:dyDescent="0.25">
      <c r="B19" s="144" t="s">
        <v>255</v>
      </c>
      <c r="C19" s="144" t="s">
        <v>256</v>
      </c>
      <c r="M19" s="39"/>
      <c r="N19" s="40"/>
      <c r="O19" s="40"/>
      <c r="P19" s="40"/>
      <c r="Q19" s="40"/>
      <c r="R19" s="41"/>
      <c r="S19" s="41"/>
    </row>
    <row r="20" spans="2:19" ht="24.75" customHeight="1" x14ac:dyDescent="0.25">
      <c r="E20" s="244" t="s">
        <v>255</v>
      </c>
      <c r="F20" s="244"/>
      <c r="G20" s="244"/>
      <c r="H20" s="244"/>
      <c r="I20" s="244"/>
      <c r="J20" s="244"/>
      <c r="K20" s="244"/>
      <c r="M20" s="244" t="s">
        <v>257</v>
      </c>
      <c r="N20" s="244"/>
      <c r="O20" s="244"/>
      <c r="P20" s="244"/>
      <c r="Q20" s="244"/>
      <c r="R20" s="244"/>
      <c r="S20" s="244"/>
    </row>
    <row r="21" spans="2:19" ht="25.5" x14ac:dyDescent="0.25">
      <c r="E21" s="140" t="s">
        <v>183</v>
      </c>
      <c r="F21" s="140">
        <v>2016</v>
      </c>
      <c r="G21" s="140">
        <v>2017</v>
      </c>
      <c r="H21" s="140">
        <v>2018</v>
      </c>
      <c r="I21" s="140">
        <v>2019</v>
      </c>
      <c r="J21" s="140" t="s">
        <v>57</v>
      </c>
      <c r="K21" s="140" t="s">
        <v>252</v>
      </c>
      <c r="M21" s="140" t="s">
        <v>258</v>
      </c>
      <c r="N21" s="140">
        <v>2016</v>
      </c>
      <c r="O21" s="140">
        <v>2017</v>
      </c>
      <c r="P21" s="140">
        <v>2018</v>
      </c>
      <c r="Q21" s="140">
        <v>2019</v>
      </c>
      <c r="R21" s="140" t="s">
        <v>57</v>
      </c>
      <c r="S21" s="140" t="s">
        <v>252</v>
      </c>
    </row>
    <row r="22" spans="2:19" x14ac:dyDescent="0.25">
      <c r="E22" s="196" t="s">
        <v>253</v>
      </c>
      <c r="F22" s="145">
        <v>5567</v>
      </c>
      <c r="G22" s="145">
        <v>3354</v>
      </c>
      <c r="H22" s="145">
        <v>3261</v>
      </c>
      <c r="I22" s="145">
        <v>3244</v>
      </c>
      <c r="J22" s="145">
        <v>15425.999999999998</v>
      </c>
      <c r="K22" s="145">
        <v>1140601</v>
      </c>
      <c r="M22" s="196" t="s">
        <v>253</v>
      </c>
      <c r="N22" s="145">
        <v>5567</v>
      </c>
      <c r="O22" s="145">
        <v>3354</v>
      </c>
      <c r="P22" s="145">
        <v>3261</v>
      </c>
      <c r="Q22" s="145">
        <v>3244</v>
      </c>
      <c r="R22" s="145">
        <v>15426</v>
      </c>
      <c r="S22" s="145">
        <v>1140601</v>
      </c>
    </row>
    <row r="23" spans="2:19" ht="13.5" customHeight="1" x14ac:dyDescent="0.25">
      <c r="D23" s="151"/>
      <c r="E23" s="196" t="s">
        <v>150</v>
      </c>
      <c r="F23" s="145">
        <v>3135</v>
      </c>
      <c r="G23" s="145">
        <v>1991</v>
      </c>
      <c r="H23" s="145">
        <v>1959</v>
      </c>
      <c r="I23" s="145">
        <v>2016</v>
      </c>
      <c r="J23" s="145">
        <v>9100.9999999999982</v>
      </c>
      <c r="K23" s="145">
        <v>809014</v>
      </c>
      <c r="L23" s="151"/>
      <c r="M23" s="196" t="s">
        <v>259</v>
      </c>
      <c r="N23" s="145">
        <v>84</v>
      </c>
      <c r="O23" s="145">
        <v>62</v>
      </c>
      <c r="P23" s="145">
        <v>56</v>
      </c>
      <c r="Q23" s="145">
        <v>52</v>
      </c>
      <c r="R23" s="145">
        <v>254.00000000000003</v>
      </c>
      <c r="S23" s="145">
        <v>48963</v>
      </c>
    </row>
    <row r="24" spans="2:19" ht="12.4" customHeight="1" x14ac:dyDescent="0.25">
      <c r="B24" s="153"/>
      <c r="C24" s="151"/>
      <c r="D24" s="151"/>
      <c r="E24" s="196" t="s">
        <v>149</v>
      </c>
      <c r="F24" s="145">
        <v>997</v>
      </c>
      <c r="G24" s="145">
        <v>563.00000000000011</v>
      </c>
      <c r="H24" s="145">
        <v>580</v>
      </c>
      <c r="I24" s="145">
        <v>549</v>
      </c>
      <c r="J24" s="145">
        <v>2689</v>
      </c>
      <c r="K24" s="145">
        <v>149764</v>
      </c>
      <c r="L24" s="151"/>
      <c r="M24" s="196" t="s">
        <v>260</v>
      </c>
      <c r="N24" s="145">
        <v>5483</v>
      </c>
      <c r="O24" s="145">
        <v>3292</v>
      </c>
      <c r="P24" s="145">
        <v>3205</v>
      </c>
      <c r="Q24" s="145">
        <v>3192</v>
      </c>
      <c r="R24" s="145">
        <v>15172</v>
      </c>
      <c r="S24" s="145">
        <v>1091638</v>
      </c>
    </row>
    <row r="25" spans="2:19" x14ac:dyDescent="0.25">
      <c r="E25" s="196" t="s">
        <v>148</v>
      </c>
      <c r="F25" s="145">
        <v>1412.0000000000002</v>
      </c>
      <c r="G25" s="145">
        <v>784.00000000000011</v>
      </c>
      <c r="H25" s="145">
        <v>712</v>
      </c>
      <c r="I25" s="145">
        <v>672</v>
      </c>
      <c r="J25" s="145">
        <v>3580</v>
      </c>
      <c r="K25" s="145">
        <v>181823</v>
      </c>
      <c r="M25" s="196"/>
      <c r="N25" s="145"/>
      <c r="O25" s="145"/>
      <c r="P25" s="145"/>
      <c r="Q25" s="145"/>
      <c r="R25" s="145"/>
      <c r="S25" s="145"/>
    </row>
    <row r="26" spans="2:19" x14ac:dyDescent="0.25">
      <c r="E26" s="196" t="s">
        <v>261</v>
      </c>
      <c r="F26" s="145">
        <v>23</v>
      </c>
      <c r="G26" s="145">
        <v>16</v>
      </c>
      <c r="H26" s="145">
        <v>9.9999999999999982</v>
      </c>
      <c r="I26" s="145">
        <v>6.9999999999999991</v>
      </c>
      <c r="J26" s="145">
        <v>56</v>
      </c>
      <c r="K26" s="145"/>
      <c r="M26" s="196" t="s">
        <v>254</v>
      </c>
      <c r="N26" s="145"/>
      <c r="O26" s="145"/>
      <c r="P26" s="145"/>
      <c r="Q26" s="145"/>
      <c r="R26" s="145"/>
      <c r="S26" s="145"/>
    </row>
    <row r="27" spans="2:19" x14ac:dyDescent="0.25">
      <c r="E27" s="196" t="s">
        <v>254</v>
      </c>
      <c r="F27" s="145"/>
      <c r="G27" s="145"/>
      <c r="H27" s="145"/>
      <c r="I27" s="145"/>
      <c r="J27" s="145"/>
      <c r="K27" s="145"/>
      <c r="M27" s="196" t="s">
        <v>259</v>
      </c>
      <c r="N27" s="142">
        <v>1.5088916831327466</v>
      </c>
      <c r="O27" s="142">
        <v>1.8485390578413834</v>
      </c>
      <c r="P27" s="142">
        <v>1.7172646427476235</v>
      </c>
      <c r="Q27" s="142">
        <v>1.6029593094944512</v>
      </c>
      <c r="R27" s="142">
        <v>1.6465707247504215</v>
      </c>
      <c r="S27" s="142">
        <v>4.2927368992311949</v>
      </c>
    </row>
    <row r="28" spans="2:19" x14ac:dyDescent="0.25">
      <c r="E28" s="196" t="s">
        <v>150</v>
      </c>
      <c r="F28" s="142">
        <v>56.31399317406143</v>
      </c>
      <c r="G28" s="142">
        <v>59.361955873583781</v>
      </c>
      <c r="H28" s="142">
        <v>60.073597056117755</v>
      </c>
      <c r="I28" s="142">
        <v>62.145499383477187</v>
      </c>
      <c r="J28" s="142">
        <v>58.997795928951113</v>
      </c>
      <c r="K28" s="142">
        <v>70.928747213092052</v>
      </c>
      <c r="M28" s="196" t="s">
        <v>260</v>
      </c>
      <c r="N28" s="142">
        <v>98.491108316867255</v>
      </c>
      <c r="O28" s="142">
        <v>98.151460942158621</v>
      </c>
      <c r="P28" s="142">
        <v>98.282735357252378</v>
      </c>
      <c r="Q28" s="142">
        <v>98.397040690505548</v>
      </c>
      <c r="R28" s="142">
        <v>98.353429275249582</v>
      </c>
      <c r="S28" s="142">
        <v>95.707263100768799</v>
      </c>
    </row>
    <row r="29" spans="2:19" x14ac:dyDescent="0.25">
      <c r="E29" s="196" t="s">
        <v>149</v>
      </c>
      <c r="F29" s="142">
        <v>17.909107239087479</v>
      </c>
      <c r="G29" s="142">
        <v>16.785927251043532</v>
      </c>
      <c r="H29" s="142">
        <v>17.785955228457528</v>
      </c>
      <c r="I29" s="142">
        <v>16.923551171393342</v>
      </c>
      <c r="J29" s="142">
        <v>17.431608971865682</v>
      </c>
      <c r="K29" s="142">
        <v>13.130270795834829</v>
      </c>
    </row>
    <row r="30" spans="2:19" x14ac:dyDescent="0.25">
      <c r="E30" s="196" t="s">
        <v>148</v>
      </c>
      <c r="F30" s="142">
        <v>25.363750673612362</v>
      </c>
      <c r="G30" s="142">
        <v>23.375074537865238</v>
      </c>
      <c r="H30" s="142">
        <v>21.83379331493407</v>
      </c>
      <c r="I30" s="142">
        <v>20.715166461159061</v>
      </c>
      <c r="J30" s="142">
        <v>23.20757163230909</v>
      </c>
      <c r="K30" s="142">
        <v>15.940981991073128</v>
      </c>
    </row>
    <row r="31" spans="2:19" x14ac:dyDescent="0.25">
      <c r="E31" s="196" t="s">
        <v>261</v>
      </c>
      <c r="F31" s="145">
        <v>0.41314891323872821</v>
      </c>
      <c r="G31" s="145">
        <v>0.47704233750745378</v>
      </c>
      <c r="H31" s="145">
        <v>0.30665440049064702</v>
      </c>
      <c r="I31" s="145">
        <v>0.21578298397040688</v>
      </c>
      <c r="J31" s="145">
        <v>0.36302346687410864</v>
      </c>
      <c r="K31" s="145"/>
    </row>
    <row r="32" spans="2:19" x14ac:dyDescent="0.25">
      <c r="E32" s="141"/>
      <c r="F32" s="145"/>
      <c r="G32" s="145"/>
      <c r="H32" s="145"/>
      <c r="I32" s="145"/>
      <c r="J32" s="145"/>
      <c r="K32" s="145"/>
    </row>
    <row r="33" spans="2:26" x14ac:dyDescent="0.25">
      <c r="R33" s="38"/>
    </row>
    <row r="34" spans="2:26" ht="31.5" customHeight="1" x14ac:dyDescent="0.25">
      <c r="B34" s="144" t="s">
        <v>262</v>
      </c>
      <c r="C34" s="144" t="s">
        <v>263</v>
      </c>
      <c r="E34" s="244" t="s">
        <v>262</v>
      </c>
      <c r="F34" s="244"/>
      <c r="G34" s="244"/>
      <c r="H34" s="244"/>
      <c r="I34" s="244"/>
      <c r="J34" s="244"/>
      <c r="M34" s="244" t="s">
        <v>263</v>
      </c>
      <c r="N34" s="244"/>
      <c r="O34" s="244"/>
      <c r="P34" s="244"/>
      <c r="Q34" s="244"/>
      <c r="R34" s="244"/>
      <c r="S34" s="244"/>
    </row>
    <row r="35" spans="2:26" ht="23.25" customHeight="1" x14ac:dyDescent="0.25">
      <c r="C35" s="144"/>
      <c r="E35" s="140" t="s">
        <v>258</v>
      </c>
      <c r="F35" s="140">
        <v>2016</v>
      </c>
      <c r="G35" s="140">
        <v>2017</v>
      </c>
      <c r="H35" s="140">
        <v>2018</v>
      </c>
      <c r="I35" s="140">
        <v>2019</v>
      </c>
      <c r="J35" s="140" t="s">
        <v>57</v>
      </c>
      <c r="M35" s="140" t="s">
        <v>258</v>
      </c>
      <c r="N35" s="140">
        <v>2016</v>
      </c>
      <c r="O35" s="140">
        <v>2017</v>
      </c>
      <c r="P35" s="140">
        <v>2018</v>
      </c>
      <c r="Q35" s="140">
        <v>2019</v>
      </c>
      <c r="R35" s="140" t="s">
        <v>57</v>
      </c>
      <c r="S35" s="140" t="s">
        <v>252</v>
      </c>
    </row>
    <row r="36" spans="2:26" x14ac:dyDescent="0.25">
      <c r="E36" s="196" t="s">
        <v>253</v>
      </c>
      <c r="F36" s="145">
        <v>5567</v>
      </c>
      <c r="G36" s="145">
        <v>3354</v>
      </c>
      <c r="H36" s="145">
        <v>3261</v>
      </c>
      <c r="I36" s="145">
        <v>3244</v>
      </c>
      <c r="J36" s="145">
        <v>15426</v>
      </c>
      <c r="M36" s="196" t="s">
        <v>253</v>
      </c>
      <c r="N36" s="145">
        <v>5567</v>
      </c>
      <c r="O36" s="145">
        <v>3353.9999999999995</v>
      </c>
      <c r="P36" s="145">
        <v>3261</v>
      </c>
      <c r="Q36" s="145">
        <v>3244</v>
      </c>
      <c r="R36" s="145">
        <v>15426</v>
      </c>
      <c r="S36" s="145">
        <v>1140601</v>
      </c>
    </row>
    <row r="37" spans="2:26" x14ac:dyDescent="0.25">
      <c r="E37" s="196" t="s">
        <v>264</v>
      </c>
      <c r="F37" s="145">
        <v>3547</v>
      </c>
      <c r="G37" s="145">
        <v>2300</v>
      </c>
      <c r="H37" s="145">
        <v>2240</v>
      </c>
      <c r="I37" s="145">
        <v>2157</v>
      </c>
      <c r="J37" s="145">
        <v>10244.000000000002</v>
      </c>
      <c r="M37" s="196" t="s">
        <v>265</v>
      </c>
      <c r="N37" s="145">
        <v>1876</v>
      </c>
      <c r="O37" s="145">
        <v>1135</v>
      </c>
      <c r="P37" s="145">
        <v>1166</v>
      </c>
      <c r="Q37" s="145">
        <v>1145</v>
      </c>
      <c r="R37" s="145">
        <v>5322</v>
      </c>
      <c r="S37" s="145">
        <v>453300</v>
      </c>
    </row>
    <row r="38" spans="2:26" x14ac:dyDescent="0.25">
      <c r="E38" s="196" t="s">
        <v>266</v>
      </c>
      <c r="F38" s="145">
        <v>2020</v>
      </c>
      <c r="G38" s="145">
        <v>1054</v>
      </c>
      <c r="H38" s="145">
        <v>1021</v>
      </c>
      <c r="I38" s="145">
        <v>1087</v>
      </c>
      <c r="J38" s="145">
        <v>5181.9999999999991</v>
      </c>
      <c r="M38" s="196" t="s">
        <v>267</v>
      </c>
      <c r="N38" s="145">
        <v>3691</v>
      </c>
      <c r="O38" s="145">
        <v>2218.9999999999995</v>
      </c>
      <c r="P38" s="145">
        <v>2095</v>
      </c>
      <c r="Q38" s="145">
        <v>2099</v>
      </c>
      <c r="R38" s="145">
        <v>10104</v>
      </c>
      <c r="S38" s="145">
        <v>687301</v>
      </c>
    </row>
    <row r="39" spans="2:26" ht="13.5" customHeight="1" x14ac:dyDescent="0.25">
      <c r="D39" s="144"/>
      <c r="E39" s="196" t="s">
        <v>254</v>
      </c>
      <c r="F39" s="145"/>
      <c r="G39" s="145"/>
      <c r="H39" s="145"/>
      <c r="I39" s="145"/>
      <c r="J39" s="145"/>
      <c r="K39" s="144"/>
      <c r="L39" s="144"/>
      <c r="M39" s="196"/>
      <c r="N39" s="145"/>
      <c r="O39" s="145"/>
      <c r="P39" s="145"/>
      <c r="Q39" s="145"/>
      <c r="R39" s="145"/>
      <c r="S39" s="145"/>
    </row>
    <row r="40" spans="2:26" ht="12.4" customHeight="1" x14ac:dyDescent="0.25">
      <c r="D40" s="144"/>
      <c r="E40" s="196" t="s">
        <v>264</v>
      </c>
      <c r="F40" s="142">
        <v>63.714747619903001</v>
      </c>
      <c r="G40" s="142">
        <v>68.57483601669648</v>
      </c>
      <c r="H40" s="142">
        <v>68.690585709904937</v>
      </c>
      <c r="I40" s="142">
        <v>66.491985203452529</v>
      </c>
      <c r="J40" s="142">
        <v>66.407364190328025</v>
      </c>
      <c r="K40" s="144"/>
      <c r="L40" s="144"/>
      <c r="M40" s="196" t="s">
        <v>254</v>
      </c>
      <c r="N40" s="145"/>
      <c r="O40" s="145"/>
      <c r="P40" s="145"/>
      <c r="Q40" s="145"/>
      <c r="R40" s="145"/>
      <c r="S40" s="145"/>
    </row>
    <row r="41" spans="2:26" x14ac:dyDescent="0.25">
      <c r="D41" s="144"/>
      <c r="E41" s="196" t="s">
        <v>266</v>
      </c>
      <c r="F41" s="142">
        <v>36.285252380096999</v>
      </c>
      <c r="G41" s="142">
        <v>31.42516398330352</v>
      </c>
      <c r="H41" s="142">
        <v>31.309414290095063</v>
      </c>
      <c r="I41" s="142">
        <v>33.508014796547471</v>
      </c>
      <c r="J41" s="142">
        <v>33.592635809671975</v>
      </c>
      <c r="K41" s="144"/>
      <c r="L41" s="144"/>
      <c r="M41" s="196" t="s">
        <v>265</v>
      </c>
      <c r="N41" s="142">
        <v>33.698580923298003</v>
      </c>
      <c r="O41" s="142">
        <v>33.840190816934999</v>
      </c>
      <c r="P41" s="142">
        <v>35.755903097209448</v>
      </c>
      <c r="Q41" s="142">
        <v>35.295930949445129</v>
      </c>
      <c r="R41" s="142">
        <v>34.500194476857253</v>
      </c>
      <c r="S41" s="142">
        <v>39.742206082582776</v>
      </c>
    </row>
    <row r="42" spans="2:26" x14ac:dyDescent="0.25">
      <c r="D42" s="144"/>
      <c r="E42" s="144"/>
      <c r="F42" s="144"/>
      <c r="G42" s="144"/>
      <c r="H42" s="144"/>
      <c r="I42" s="144"/>
      <c r="J42" s="144"/>
      <c r="K42" s="144"/>
      <c r="L42" s="144"/>
      <c r="M42" s="196" t="s">
        <v>267</v>
      </c>
      <c r="N42" s="142">
        <v>66.30141907670199</v>
      </c>
      <c r="O42" s="142">
        <v>66.159809183064993</v>
      </c>
      <c r="P42" s="142">
        <v>64.244096902790545</v>
      </c>
      <c r="Q42" s="142">
        <v>64.704069050554864</v>
      </c>
      <c r="R42" s="142">
        <v>65.499805523142754</v>
      </c>
      <c r="S42" s="142">
        <v>60.257793917417224</v>
      </c>
    </row>
    <row r="47" spans="2:26" x14ac:dyDescent="0.25">
      <c r="Z47" s="38"/>
    </row>
    <row r="48" spans="2:26" x14ac:dyDescent="0.25">
      <c r="C48" s="48"/>
    </row>
    <row r="49" spans="2:18" x14ac:dyDescent="0.25">
      <c r="B49" s="48"/>
      <c r="C49" s="48"/>
    </row>
    <row r="50" spans="2:18" ht="27" x14ac:dyDescent="0.25">
      <c r="B50" s="144" t="s">
        <v>268</v>
      </c>
      <c r="C50" s="144" t="s">
        <v>269</v>
      </c>
      <c r="E50" s="244" t="s">
        <v>268</v>
      </c>
      <c r="F50" s="244"/>
      <c r="G50" s="244"/>
      <c r="H50" s="244"/>
      <c r="I50" s="244"/>
      <c r="J50" s="244"/>
      <c r="K50" s="244"/>
      <c r="M50" s="244" t="s">
        <v>269</v>
      </c>
      <c r="N50" s="244"/>
      <c r="O50" s="244"/>
      <c r="P50" s="244"/>
      <c r="Q50" s="244"/>
      <c r="R50" s="244"/>
    </row>
    <row r="51" spans="2:18" ht="25.5" x14ac:dyDescent="0.25">
      <c r="C51" s="144"/>
      <c r="E51" s="140" t="s">
        <v>183</v>
      </c>
      <c r="F51" s="140">
        <v>2016</v>
      </c>
      <c r="G51" s="140">
        <v>2017</v>
      </c>
      <c r="H51" s="140">
        <v>2018</v>
      </c>
      <c r="I51" s="140">
        <v>2019</v>
      </c>
      <c r="J51" s="140" t="s">
        <v>57</v>
      </c>
      <c r="K51" s="140" t="s">
        <v>252</v>
      </c>
      <c r="M51" s="140" t="s">
        <v>258</v>
      </c>
      <c r="N51" s="140">
        <v>2016</v>
      </c>
      <c r="O51" s="140">
        <v>2017</v>
      </c>
      <c r="P51" s="140">
        <v>2018</v>
      </c>
      <c r="Q51" s="140">
        <v>2019</v>
      </c>
      <c r="R51" s="140" t="s">
        <v>57</v>
      </c>
    </row>
    <row r="52" spans="2:18" x14ac:dyDescent="0.25">
      <c r="E52" s="196" t="s">
        <v>253</v>
      </c>
      <c r="F52" s="145">
        <v>5567</v>
      </c>
      <c r="G52" s="145">
        <v>3354</v>
      </c>
      <c r="H52" s="145">
        <v>3260.9999999999995</v>
      </c>
      <c r="I52" s="145">
        <v>3243.9999999999995</v>
      </c>
      <c r="J52" s="145">
        <v>15426.000000000002</v>
      </c>
      <c r="K52" s="145">
        <v>1140601</v>
      </c>
      <c r="M52" s="196" t="s">
        <v>253</v>
      </c>
      <c r="N52" s="145">
        <v>5567</v>
      </c>
      <c r="O52" s="145">
        <v>3354</v>
      </c>
      <c r="P52" s="145">
        <v>3261</v>
      </c>
      <c r="Q52" s="145">
        <v>3244</v>
      </c>
      <c r="R52" s="145">
        <v>15426</v>
      </c>
    </row>
    <row r="53" spans="2:18" x14ac:dyDescent="0.25">
      <c r="E53" s="196" t="s">
        <v>270</v>
      </c>
      <c r="F53" s="145">
        <f>F52*F57/100</f>
        <v>1458.5539999999999</v>
      </c>
      <c r="G53" s="145">
        <f t="shared" ref="G53:J53" si="0">G52*G57/100</f>
        <v>784.8359999999999</v>
      </c>
      <c r="H53" s="145">
        <f t="shared" si="0"/>
        <v>691.33199999999988</v>
      </c>
      <c r="I53" s="145">
        <f t="shared" si="0"/>
        <v>603.3839999999999</v>
      </c>
      <c r="J53" s="145">
        <f t="shared" si="0"/>
        <v>3532.5540000000001</v>
      </c>
      <c r="K53" s="145">
        <f>K52*K57/100</f>
        <v>314309</v>
      </c>
      <c r="M53" s="196" t="s">
        <v>271</v>
      </c>
      <c r="N53" s="145">
        <v>50</v>
      </c>
      <c r="O53" s="145">
        <v>22</v>
      </c>
      <c r="P53" s="145">
        <v>19.999999999999996</v>
      </c>
      <c r="Q53" s="145">
        <v>18</v>
      </c>
      <c r="R53" s="145">
        <v>110</v>
      </c>
    </row>
    <row r="54" spans="2:18" x14ac:dyDescent="0.25">
      <c r="E54" s="196" t="s">
        <v>272</v>
      </c>
      <c r="F54" s="145">
        <f>F52*F58/100</f>
        <v>4108.4459999999999</v>
      </c>
      <c r="G54" s="145">
        <f t="shared" ref="G54:J54" si="1">G52*G58/100</f>
        <v>2569.1639999999998</v>
      </c>
      <c r="H54" s="145">
        <f t="shared" si="1"/>
        <v>2569.6679999999997</v>
      </c>
      <c r="I54" s="145">
        <f t="shared" si="1"/>
        <v>2640.616</v>
      </c>
      <c r="J54" s="145">
        <f t="shared" si="1"/>
        <v>11893.446000000002</v>
      </c>
      <c r="K54" s="145">
        <f>K52*K58/100</f>
        <v>826292</v>
      </c>
      <c r="M54" s="196" t="s">
        <v>273</v>
      </c>
      <c r="N54" s="145">
        <v>231</v>
      </c>
      <c r="O54" s="145">
        <v>148.99999999999997</v>
      </c>
      <c r="P54" s="145">
        <v>169</v>
      </c>
      <c r="Q54" s="145">
        <v>145.00000000000003</v>
      </c>
      <c r="R54" s="145">
        <v>694</v>
      </c>
    </row>
    <row r="55" spans="2:18" ht="13.5" customHeight="1" x14ac:dyDescent="0.25">
      <c r="D55" s="48"/>
      <c r="E55" s="196"/>
      <c r="F55" s="145"/>
      <c r="G55" s="145"/>
      <c r="H55" s="145"/>
      <c r="I55" s="145"/>
      <c r="J55" s="145"/>
      <c r="K55" s="145"/>
      <c r="L55" s="48"/>
      <c r="M55" s="196" t="s">
        <v>274</v>
      </c>
      <c r="N55" s="145">
        <v>450.99999999999994</v>
      </c>
      <c r="O55" s="145">
        <v>261</v>
      </c>
      <c r="P55" s="145">
        <v>256</v>
      </c>
      <c r="Q55" s="145">
        <v>230.00000000000003</v>
      </c>
      <c r="R55" s="145">
        <v>1198</v>
      </c>
    </row>
    <row r="56" spans="2:18" x14ac:dyDescent="0.25">
      <c r="D56" s="48"/>
      <c r="E56" s="196" t="s">
        <v>254</v>
      </c>
      <c r="F56" s="145"/>
      <c r="G56" s="145"/>
      <c r="H56" s="145"/>
      <c r="I56" s="145"/>
      <c r="J56" s="145"/>
      <c r="K56" s="145"/>
      <c r="L56" s="48"/>
      <c r="M56" s="196" t="s">
        <v>275</v>
      </c>
      <c r="N56" s="145">
        <v>2962</v>
      </c>
      <c r="O56" s="145">
        <v>1722</v>
      </c>
      <c r="P56" s="145">
        <v>1632</v>
      </c>
      <c r="Q56" s="145">
        <v>1671</v>
      </c>
      <c r="R56" s="145">
        <v>7987.0000000000009</v>
      </c>
    </row>
    <row r="57" spans="2:18" ht="13.5" customHeight="1" x14ac:dyDescent="0.25">
      <c r="D57" s="144"/>
      <c r="E57" s="196" t="s">
        <v>137</v>
      </c>
      <c r="F57" s="142">
        <v>26.2</v>
      </c>
      <c r="G57" s="142">
        <v>23.4</v>
      </c>
      <c r="H57" s="142">
        <v>21.2</v>
      </c>
      <c r="I57" s="142">
        <v>18.600000000000001</v>
      </c>
      <c r="J57" s="142">
        <v>22.9</v>
      </c>
      <c r="K57" s="142">
        <v>27.556437351887293</v>
      </c>
      <c r="L57" s="144"/>
      <c r="M57" s="196" t="s">
        <v>276</v>
      </c>
      <c r="N57" s="145">
        <v>273</v>
      </c>
      <c r="O57" s="145">
        <v>190</v>
      </c>
      <c r="P57" s="145">
        <v>193</v>
      </c>
      <c r="Q57" s="145">
        <v>212</v>
      </c>
      <c r="R57" s="145">
        <v>867.99999999999989</v>
      </c>
    </row>
    <row r="58" spans="2:18" x14ac:dyDescent="0.25">
      <c r="D58" s="144"/>
      <c r="E58" s="196" t="s">
        <v>277</v>
      </c>
      <c r="F58" s="142">
        <v>73.8</v>
      </c>
      <c r="G58" s="142">
        <v>76.599999999999994</v>
      </c>
      <c r="H58" s="142">
        <v>78.8</v>
      </c>
      <c r="I58" s="142">
        <v>81.400000000000006</v>
      </c>
      <c r="J58" s="142">
        <v>77.099999999999994</v>
      </c>
      <c r="K58" s="142">
        <v>72.443562648112703</v>
      </c>
      <c r="L58" s="144"/>
      <c r="M58" s="196" t="s">
        <v>278</v>
      </c>
      <c r="N58" s="145">
        <v>641</v>
      </c>
      <c r="O58" s="145">
        <v>359</v>
      </c>
      <c r="P58" s="145">
        <v>342</v>
      </c>
      <c r="Q58" s="145">
        <v>321.00000000000006</v>
      </c>
      <c r="R58" s="145">
        <v>1662.9999999999998</v>
      </c>
    </row>
    <row r="59" spans="2:18" x14ac:dyDescent="0.25">
      <c r="M59" s="196" t="s">
        <v>279</v>
      </c>
      <c r="N59" s="145">
        <v>373</v>
      </c>
      <c r="O59" s="145">
        <v>285.99999999999994</v>
      </c>
      <c r="P59" s="145">
        <v>240.99999999999997</v>
      </c>
      <c r="Q59" s="145">
        <v>259</v>
      </c>
      <c r="R59" s="145">
        <v>1159</v>
      </c>
    </row>
    <row r="60" spans="2:18" x14ac:dyDescent="0.25">
      <c r="M60" s="196" t="s">
        <v>280</v>
      </c>
      <c r="N60" s="145">
        <v>566</v>
      </c>
      <c r="O60" s="145">
        <v>348.99999999999994</v>
      </c>
      <c r="P60" s="145">
        <v>398</v>
      </c>
      <c r="Q60" s="145">
        <v>371</v>
      </c>
      <c r="R60" s="145">
        <v>1684</v>
      </c>
    </row>
    <row r="61" spans="2:18" x14ac:dyDescent="0.25">
      <c r="M61" s="196" t="s">
        <v>261</v>
      </c>
      <c r="N61" s="145">
        <v>20</v>
      </c>
      <c r="O61" s="145">
        <v>16</v>
      </c>
      <c r="P61" s="145">
        <v>9.9999999999999982</v>
      </c>
      <c r="Q61" s="145">
        <v>16.999999999999996</v>
      </c>
      <c r="R61" s="145">
        <v>63</v>
      </c>
    </row>
    <row r="62" spans="2:18" x14ac:dyDescent="0.25">
      <c r="M62" s="196"/>
      <c r="N62" s="145"/>
      <c r="O62" s="145"/>
      <c r="P62" s="145"/>
      <c r="Q62" s="145"/>
      <c r="R62" s="145"/>
    </row>
    <row r="63" spans="2:18" x14ac:dyDescent="0.25">
      <c r="M63" s="196" t="s">
        <v>254</v>
      </c>
      <c r="N63" s="145"/>
      <c r="O63" s="145"/>
      <c r="P63" s="145"/>
      <c r="Q63" s="145"/>
      <c r="R63" s="145"/>
    </row>
    <row r="64" spans="2:18" x14ac:dyDescent="0.25">
      <c r="M64" s="196" t="s">
        <v>271</v>
      </c>
      <c r="N64" s="142">
        <v>0.89814981138853967</v>
      </c>
      <c r="O64" s="142">
        <v>0.65593321407274896</v>
      </c>
      <c r="P64" s="142">
        <v>0.61330880098129403</v>
      </c>
      <c r="Q64" s="142">
        <v>0.55487053020961774</v>
      </c>
      <c r="R64" s="142">
        <v>0.71308180993128489</v>
      </c>
    </row>
    <row r="65" spans="13:18" x14ac:dyDescent="0.25">
      <c r="M65" s="196" t="s">
        <v>273</v>
      </c>
      <c r="N65" s="142">
        <v>4.149452128615053</v>
      </c>
      <c r="O65" s="142">
        <v>4.4424567680381628</v>
      </c>
      <c r="P65" s="142">
        <v>5.1824593682919344</v>
      </c>
      <c r="Q65" s="142">
        <v>4.4697903822441436</v>
      </c>
      <c r="R65" s="142">
        <v>4.4988979644755611</v>
      </c>
    </row>
    <row r="66" spans="13:18" x14ac:dyDescent="0.25">
      <c r="M66" s="196" t="s">
        <v>274</v>
      </c>
      <c r="N66" s="142">
        <v>8.1013112987246263</v>
      </c>
      <c r="O66" s="142">
        <v>7.7817531305903396</v>
      </c>
      <c r="P66" s="142">
        <v>7.8503526525605647</v>
      </c>
      <c r="Q66" s="142">
        <v>7.0900123304562275</v>
      </c>
      <c r="R66" s="142">
        <v>7.7661091663425381</v>
      </c>
    </row>
    <row r="67" spans="13:18" x14ac:dyDescent="0.25">
      <c r="M67" s="196" t="s">
        <v>275</v>
      </c>
      <c r="N67" s="142">
        <v>53.206394826657089</v>
      </c>
      <c r="O67" s="142">
        <v>51.341681574239715</v>
      </c>
      <c r="P67" s="142">
        <v>50.045998160073601</v>
      </c>
      <c r="Q67" s="142">
        <v>51.510480887792845</v>
      </c>
      <c r="R67" s="142">
        <v>51.776221962919756</v>
      </c>
    </row>
    <row r="68" spans="13:18" x14ac:dyDescent="0.25">
      <c r="M68" s="196" t="s">
        <v>276</v>
      </c>
      <c r="N68" s="142">
        <v>4.9038979701814265</v>
      </c>
      <c r="O68" s="142">
        <v>5.6648777579010137</v>
      </c>
      <c r="P68" s="142">
        <v>5.9184299294694878</v>
      </c>
      <c r="Q68" s="142">
        <v>6.5351418002466088</v>
      </c>
      <c r="R68" s="142">
        <v>5.6268637365486835</v>
      </c>
    </row>
    <row r="69" spans="13:18" x14ac:dyDescent="0.25">
      <c r="M69" s="196" t="s">
        <v>278</v>
      </c>
      <c r="N69" s="142">
        <v>11.514280582001078</v>
      </c>
      <c r="O69" s="142">
        <v>10.703637447823494</v>
      </c>
      <c r="P69" s="142">
        <v>10.487580496780129</v>
      </c>
      <c r="Q69" s="142">
        <v>9.8951911220715179</v>
      </c>
      <c r="R69" s="142">
        <v>10.780500453779332</v>
      </c>
    </row>
    <row r="70" spans="13:18" x14ac:dyDescent="0.25">
      <c r="M70" s="196" t="s">
        <v>279</v>
      </c>
      <c r="N70" s="142">
        <v>6.7001975929585056</v>
      </c>
      <c r="O70" s="142">
        <v>8.5271317829457356</v>
      </c>
      <c r="P70" s="142">
        <v>7.3903710518245926</v>
      </c>
      <c r="Q70" s="142">
        <v>7.9839704069050557</v>
      </c>
      <c r="R70" s="142">
        <v>7.5132892519123553</v>
      </c>
    </row>
    <row r="71" spans="13:18" x14ac:dyDescent="0.25">
      <c r="M71" s="196" t="s">
        <v>280</v>
      </c>
      <c r="N71" s="142">
        <v>10.167055864918268</v>
      </c>
      <c r="O71" s="142">
        <v>10.405485986881335</v>
      </c>
      <c r="P71" s="142">
        <v>12.204845139527752</v>
      </c>
      <c r="Q71" s="142">
        <v>11.436498150431566</v>
      </c>
      <c r="R71" s="142">
        <v>10.916634253857124</v>
      </c>
    </row>
    <row r="72" spans="13:18" x14ac:dyDescent="0.25">
      <c r="M72" s="196" t="s">
        <v>261</v>
      </c>
      <c r="N72" s="145">
        <v>0.35925992455541583</v>
      </c>
      <c r="O72" s="145">
        <v>0.47704233750745378</v>
      </c>
      <c r="P72" s="145">
        <v>0.30665440049064702</v>
      </c>
      <c r="Q72" s="145">
        <v>0.52404438964241673</v>
      </c>
      <c r="R72" s="145">
        <v>0.40840140023337224</v>
      </c>
    </row>
  </sheetData>
  <mergeCells count="9">
    <mergeCell ref="E34:J34"/>
    <mergeCell ref="M34:S34"/>
    <mergeCell ref="E50:K50"/>
    <mergeCell ref="M50:R50"/>
    <mergeCell ref="B2:D3"/>
    <mergeCell ref="E6:K6"/>
    <mergeCell ref="E20:K20"/>
    <mergeCell ref="M6:S6"/>
    <mergeCell ref="M20:S20"/>
  </mergeCells>
  <pageMargins left="0.7" right="0.7" top="0.75" bottom="0.75" header="0.3" footer="0.3"/>
  <pageSetup paperSize="9" orientation="portrait"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633C6-C000-3A4C-8F9A-425152B81B34}">
  <sheetPr codeName="Hoja35"/>
  <dimension ref="B2:H8"/>
  <sheetViews>
    <sheetView workbookViewId="0"/>
  </sheetViews>
  <sheetFormatPr baseColWidth="10" defaultColWidth="10.75" defaultRowHeight="13.5" x14ac:dyDescent="0.25"/>
  <cols>
    <col min="1" max="1" width="10.75" style="34"/>
    <col min="2" max="2" width="73.25" style="34" customWidth="1"/>
    <col min="3" max="3" width="10.75" style="34"/>
    <col min="4" max="4" width="42.25" style="34" bestFit="1" customWidth="1"/>
    <col min="5" max="16384" width="10.75" style="34"/>
  </cols>
  <sheetData>
    <row r="2" spans="2:8" ht="33" customHeight="1" x14ac:dyDescent="0.25">
      <c r="B2" s="42" t="s">
        <v>190</v>
      </c>
      <c r="C2" s="42"/>
    </row>
    <row r="3" spans="2:8" ht="16.149999999999999" customHeight="1" x14ac:dyDescent="0.25">
      <c r="B3" s="50" t="s">
        <v>191</v>
      </c>
      <c r="C3" s="42"/>
    </row>
    <row r="5" spans="2:8" x14ac:dyDescent="0.25">
      <c r="D5" s="140" t="s">
        <v>183</v>
      </c>
      <c r="E5" s="140">
        <v>2016</v>
      </c>
      <c r="F5" s="140">
        <v>2017</v>
      </c>
      <c r="G5" s="140">
        <v>2018</v>
      </c>
      <c r="H5" s="140">
        <v>2019</v>
      </c>
    </row>
    <row r="6" spans="2:8" x14ac:dyDescent="0.25">
      <c r="D6" s="196" t="s">
        <v>192</v>
      </c>
      <c r="E6" s="145">
        <v>44.214607999999998</v>
      </c>
      <c r="F6" s="145">
        <v>26.523603000000001</v>
      </c>
      <c r="G6" s="145">
        <v>25.429131999999999</v>
      </c>
      <c r="H6" s="145">
        <v>26.198632</v>
      </c>
    </row>
    <row r="7" spans="2:8" x14ac:dyDescent="0.25">
      <c r="D7" s="196" t="s">
        <v>193</v>
      </c>
      <c r="E7" s="145">
        <v>43.069499999999998</v>
      </c>
      <c r="F7" s="145">
        <v>26.167999999999999</v>
      </c>
      <c r="G7" s="145">
        <v>25.344000000000001</v>
      </c>
      <c r="H7" s="145">
        <v>25.905000000000001</v>
      </c>
    </row>
    <row r="8" spans="2:8" x14ac:dyDescent="0.25">
      <c r="D8" s="196" t="s">
        <v>194</v>
      </c>
      <c r="E8" s="145">
        <v>1.1451080000000005</v>
      </c>
      <c r="F8" s="145">
        <v>0.35560300000000211</v>
      </c>
      <c r="G8" s="145">
        <v>8.5131999999997987E-2</v>
      </c>
      <c r="H8" s="145">
        <v>0.29363199999999878</v>
      </c>
    </row>
  </sheetData>
  <conditionalFormatting sqref="E8:H8">
    <cfRule type="cellIs" dxfId="3" priority="1" operator="lessThan">
      <formula>0</formula>
    </cfRule>
  </conditionalFormatting>
  <pageMargins left="0.7" right="0.7" top="0.75" bottom="0.75" header="0.3" footer="0.3"/>
  <pageSetup paperSize="9"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B6FBE-DF0B-254E-A2DE-81F11CB56E5E}">
  <sheetPr codeName="Hoja36"/>
  <dimension ref="B2:F30"/>
  <sheetViews>
    <sheetView workbookViewId="0"/>
  </sheetViews>
  <sheetFormatPr baseColWidth="10" defaultColWidth="10.75" defaultRowHeight="13.5" x14ac:dyDescent="0.25"/>
  <cols>
    <col min="1" max="1" width="10.75" style="34"/>
    <col min="2" max="2" width="75.75" style="34" customWidth="1"/>
    <col min="3" max="3" width="10.75" style="34"/>
    <col min="4" max="4" width="22.5" style="34" bestFit="1" customWidth="1"/>
    <col min="5" max="5" width="21.75" style="34" bestFit="1" customWidth="1"/>
    <col min="6" max="16384" width="10.75" style="34"/>
  </cols>
  <sheetData>
    <row r="2" spans="2:6" ht="33" customHeight="1" x14ac:dyDescent="0.25">
      <c r="B2" s="154" t="s">
        <v>281</v>
      </c>
      <c r="C2" s="42"/>
    </row>
    <row r="3" spans="2:6" ht="12.4" customHeight="1" x14ac:dyDescent="0.25">
      <c r="B3" s="6" t="s">
        <v>182</v>
      </c>
      <c r="C3" s="42"/>
    </row>
    <row r="4" spans="2:6" ht="12.4" customHeight="1" x14ac:dyDescent="0.25">
      <c r="B4" s="42"/>
      <c r="C4" s="42"/>
    </row>
    <row r="5" spans="2:6" x14ac:dyDescent="0.25">
      <c r="D5" s="140" t="s">
        <v>282</v>
      </c>
      <c r="E5" s="140"/>
      <c r="F5" s="140" t="s">
        <v>198</v>
      </c>
    </row>
    <row r="6" spans="2:6" x14ac:dyDescent="0.25">
      <c r="D6" s="295" t="s">
        <v>147</v>
      </c>
      <c r="E6" s="196" t="s">
        <v>57</v>
      </c>
      <c r="F6" s="142">
        <v>83.602470397949219</v>
      </c>
    </row>
    <row r="7" spans="2:6" ht="15.75" customHeight="1" x14ac:dyDescent="0.25">
      <c r="D7" s="297"/>
      <c r="E7" s="196" t="s">
        <v>150</v>
      </c>
      <c r="F7" s="142">
        <v>82.595184326171875</v>
      </c>
    </row>
    <row r="8" spans="2:6" x14ac:dyDescent="0.25">
      <c r="D8" s="297"/>
      <c r="E8" s="196" t="s">
        <v>149</v>
      </c>
      <c r="F8" s="142">
        <v>85.365852355957031</v>
      </c>
    </row>
    <row r="9" spans="2:6" x14ac:dyDescent="0.25">
      <c r="D9" s="296"/>
      <c r="E9" s="196" t="s">
        <v>148</v>
      </c>
      <c r="F9" s="142">
        <v>84.831459045410156</v>
      </c>
    </row>
    <row r="10" spans="2:6" x14ac:dyDescent="0.25">
      <c r="D10" s="295" t="s">
        <v>79</v>
      </c>
      <c r="E10" s="196" t="s">
        <v>207</v>
      </c>
      <c r="F10" s="142">
        <v>84.354881286621094</v>
      </c>
    </row>
    <row r="11" spans="2:6" x14ac:dyDescent="0.25">
      <c r="D11" s="296"/>
      <c r="E11" s="196" t="s">
        <v>208</v>
      </c>
      <c r="F11" s="142">
        <v>82.820030212402344</v>
      </c>
    </row>
    <row r="12" spans="2:6" x14ac:dyDescent="0.25">
      <c r="D12" s="295" t="s">
        <v>209</v>
      </c>
      <c r="E12" s="196" t="s">
        <v>185</v>
      </c>
      <c r="F12" s="142">
        <v>81.709403991699219</v>
      </c>
    </row>
    <row r="13" spans="2:6" x14ac:dyDescent="0.25">
      <c r="D13" s="297"/>
      <c r="E13" s="196" t="s">
        <v>186</v>
      </c>
      <c r="F13" s="142">
        <v>84.971542358398438</v>
      </c>
    </row>
    <row r="14" spans="2:6" x14ac:dyDescent="0.25">
      <c r="D14" s="296"/>
      <c r="E14" s="196" t="s">
        <v>187</v>
      </c>
      <c r="F14" s="142">
        <v>81.029617309570313</v>
      </c>
    </row>
    <row r="15" spans="2:6" x14ac:dyDescent="0.25">
      <c r="D15" s="295" t="s">
        <v>283</v>
      </c>
      <c r="E15" s="196" t="s">
        <v>284</v>
      </c>
      <c r="F15" s="142">
        <v>83.746078491210938</v>
      </c>
    </row>
    <row r="16" spans="2:6" x14ac:dyDescent="0.25">
      <c r="D16" s="296"/>
      <c r="E16" s="196" t="s">
        <v>214</v>
      </c>
      <c r="F16" s="142">
        <v>75.09881591796875</v>
      </c>
    </row>
    <row r="17" spans="4:6" x14ac:dyDescent="0.25">
      <c r="D17" s="295" t="s">
        <v>285</v>
      </c>
      <c r="E17" s="196" t="s">
        <v>284</v>
      </c>
      <c r="F17" s="142">
        <v>82.80694580078125</v>
      </c>
    </row>
    <row r="18" spans="4:6" x14ac:dyDescent="0.25">
      <c r="D18" s="296"/>
      <c r="E18" s="196" t="s">
        <v>214</v>
      </c>
      <c r="F18" s="142">
        <v>83.998817443847656</v>
      </c>
    </row>
    <row r="19" spans="4:6" x14ac:dyDescent="0.25">
      <c r="D19" s="295" t="s">
        <v>286</v>
      </c>
      <c r="E19" s="196" t="s">
        <v>284</v>
      </c>
      <c r="F19" s="142">
        <v>82.260169982910156</v>
      </c>
    </row>
    <row r="20" spans="4:6" x14ac:dyDescent="0.25">
      <c r="D20" s="296"/>
      <c r="E20" s="196" t="s">
        <v>214</v>
      </c>
      <c r="F20" s="142">
        <v>86.133735656738281</v>
      </c>
    </row>
    <row r="21" spans="4:6" x14ac:dyDescent="0.25">
      <c r="D21" s="295" t="s">
        <v>137</v>
      </c>
      <c r="E21" s="196" t="s">
        <v>284</v>
      </c>
      <c r="F21" s="142">
        <v>83.785007926322947</v>
      </c>
    </row>
    <row r="22" spans="4:6" x14ac:dyDescent="0.25">
      <c r="D22" s="296"/>
      <c r="E22" s="196" t="s">
        <v>214</v>
      </c>
      <c r="F22" s="142">
        <v>82.385505676269531</v>
      </c>
    </row>
    <row r="23" spans="4:6" x14ac:dyDescent="0.25">
      <c r="D23" s="295" t="s">
        <v>287</v>
      </c>
      <c r="E23" s="196" t="s">
        <v>271</v>
      </c>
      <c r="F23" s="142">
        <v>91.818183898925781</v>
      </c>
    </row>
    <row r="24" spans="4:6" x14ac:dyDescent="0.25">
      <c r="D24" s="297"/>
      <c r="E24" s="196" t="s">
        <v>288</v>
      </c>
      <c r="F24" s="142">
        <v>89.72503662109375</v>
      </c>
    </row>
    <row r="25" spans="4:6" x14ac:dyDescent="0.25">
      <c r="D25" s="297"/>
      <c r="E25" s="196" t="s">
        <v>274</v>
      </c>
      <c r="F25" s="142">
        <v>90.117256164550781</v>
      </c>
    </row>
    <row r="26" spans="4:6" x14ac:dyDescent="0.25">
      <c r="D26" s="297"/>
      <c r="E26" s="196" t="s">
        <v>289</v>
      </c>
      <c r="F26" s="142">
        <v>80.325782775878906</v>
      </c>
    </row>
    <row r="27" spans="4:6" x14ac:dyDescent="0.25">
      <c r="D27" s="297"/>
      <c r="E27" s="196" t="s">
        <v>290</v>
      </c>
      <c r="F27" s="142">
        <v>81.828704833984375</v>
      </c>
    </row>
    <row r="28" spans="4:6" x14ac:dyDescent="0.25">
      <c r="D28" s="297"/>
      <c r="E28" s="196" t="s">
        <v>291</v>
      </c>
      <c r="F28" s="142">
        <v>84.86322021484375</v>
      </c>
    </row>
    <row r="29" spans="4:6" x14ac:dyDescent="0.25">
      <c r="D29" s="297"/>
      <c r="E29" s="196" t="s">
        <v>292</v>
      </c>
      <c r="F29" s="142">
        <v>87.696334838867188</v>
      </c>
    </row>
    <row r="30" spans="4:6" x14ac:dyDescent="0.25">
      <c r="D30" s="296"/>
      <c r="E30" s="196" t="s">
        <v>293</v>
      </c>
      <c r="F30" s="142">
        <v>88.334335327148438</v>
      </c>
    </row>
  </sheetData>
  <mergeCells count="8">
    <mergeCell ref="D21:D22"/>
    <mergeCell ref="D23:D30"/>
    <mergeCell ref="D6:D9"/>
    <mergeCell ref="D10:D11"/>
    <mergeCell ref="D12:D14"/>
    <mergeCell ref="D15:D16"/>
    <mergeCell ref="D17:D18"/>
    <mergeCell ref="D19:D20"/>
  </mergeCells>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028EE-8196-8D46-8208-F63A815A145A}">
  <sheetPr codeName="Hoja37"/>
  <dimension ref="B2:T29"/>
  <sheetViews>
    <sheetView zoomScaleNormal="100" workbookViewId="0"/>
  </sheetViews>
  <sheetFormatPr baseColWidth="10" defaultColWidth="10.75" defaultRowHeight="13.5" x14ac:dyDescent="0.25"/>
  <cols>
    <col min="1" max="1" width="6.25" style="34" customWidth="1"/>
    <col min="2" max="2" width="57.375" style="34" customWidth="1"/>
    <col min="3" max="3" width="54.625" style="34" customWidth="1"/>
    <col min="4" max="4" width="10.75" style="34" customWidth="1"/>
    <col min="5" max="7" width="10.75" style="34"/>
    <col min="8" max="8" width="5" style="34" customWidth="1"/>
    <col min="9" max="11" width="10.75" style="34"/>
    <col min="12" max="12" width="48.5" style="34" customWidth="1"/>
    <col min="13" max="15" width="10.75" style="34"/>
    <col min="16" max="16" width="48.5" style="34" customWidth="1"/>
    <col min="17" max="17" width="21.75" style="34" bestFit="1" customWidth="1"/>
    <col min="18" max="16384" width="10.75" style="34"/>
  </cols>
  <sheetData>
    <row r="2" spans="2:11" ht="33" customHeight="1" x14ac:dyDescent="0.25">
      <c r="B2" s="294" t="s">
        <v>294</v>
      </c>
      <c r="C2" s="294"/>
      <c r="D2" s="294"/>
      <c r="E2" s="47"/>
      <c r="F2" s="47"/>
      <c r="G2" s="47"/>
      <c r="H2" s="47"/>
      <c r="I2" s="47"/>
      <c r="J2" s="47"/>
    </row>
    <row r="3" spans="2:11" ht="12.4" customHeight="1" x14ac:dyDescent="0.25">
      <c r="B3" s="6" t="s">
        <v>182</v>
      </c>
      <c r="C3" s="50"/>
      <c r="D3" s="47"/>
      <c r="E3" s="47"/>
      <c r="F3" s="47"/>
      <c r="G3" s="47"/>
      <c r="H3" s="47"/>
      <c r="I3" s="47"/>
      <c r="J3" s="47"/>
    </row>
    <row r="4" spans="2:11" ht="13.5" customHeight="1" x14ac:dyDescent="0.25">
      <c r="B4" s="47"/>
      <c r="C4" s="47"/>
      <c r="D4" s="47"/>
      <c r="E4" s="47"/>
      <c r="F4" s="47"/>
      <c r="G4" s="47"/>
      <c r="H4" s="47"/>
      <c r="I4" s="47"/>
      <c r="J4" s="47"/>
    </row>
    <row r="5" spans="2:11" ht="48" customHeight="1" x14ac:dyDescent="0.25">
      <c r="B5" s="164" t="s">
        <v>295</v>
      </c>
      <c r="C5" s="164" t="s">
        <v>296</v>
      </c>
      <c r="D5" s="32"/>
      <c r="E5" s="244" t="s">
        <v>295</v>
      </c>
      <c r="F5" s="244"/>
      <c r="G5" s="244"/>
      <c r="I5" s="244" t="s">
        <v>297</v>
      </c>
      <c r="J5" s="244"/>
      <c r="K5" s="244"/>
    </row>
    <row r="6" spans="2:11" ht="38.25" x14ac:dyDescent="0.25">
      <c r="B6" s="35"/>
      <c r="C6" s="35"/>
      <c r="D6" s="32"/>
      <c r="E6" s="140" t="s">
        <v>197</v>
      </c>
      <c r="F6" s="140" t="s">
        <v>198</v>
      </c>
      <c r="G6" s="140" t="s">
        <v>199</v>
      </c>
      <c r="I6" s="140" t="s">
        <v>298</v>
      </c>
      <c r="J6" s="140" t="s">
        <v>198</v>
      </c>
      <c r="K6" s="140" t="s">
        <v>199</v>
      </c>
    </row>
    <row r="7" spans="2:11" ht="13.5" customHeight="1" x14ac:dyDescent="0.25">
      <c r="D7" s="48"/>
      <c r="E7" s="141" t="s">
        <v>200</v>
      </c>
      <c r="F7" s="142">
        <v>85.873703002929688</v>
      </c>
      <c r="G7" s="142">
        <v>50.059078216552734</v>
      </c>
      <c r="I7" s="141" t="s">
        <v>200</v>
      </c>
      <c r="J7" s="142">
        <v>26.061376571655273</v>
      </c>
      <c r="K7" s="142">
        <v>15.126559257507324</v>
      </c>
    </row>
    <row r="8" spans="2:11" x14ac:dyDescent="0.25">
      <c r="B8" s="48"/>
      <c r="C8" s="48"/>
      <c r="D8" s="48"/>
      <c r="E8" s="141" t="s">
        <v>201</v>
      </c>
      <c r="F8" s="142">
        <v>83.261123657226563</v>
      </c>
      <c r="G8" s="142">
        <v>51.227516174316406</v>
      </c>
      <c r="I8" s="141" t="s">
        <v>201</v>
      </c>
      <c r="J8" s="142">
        <v>77.008140563964844</v>
      </c>
      <c r="K8" s="142">
        <v>45.967704772949219</v>
      </c>
    </row>
    <row r="9" spans="2:11" x14ac:dyDescent="0.25">
      <c r="B9" s="48"/>
      <c r="C9" s="48"/>
      <c r="D9" s="48"/>
      <c r="E9" s="141" t="s">
        <v>202</v>
      </c>
      <c r="F9" s="142">
        <v>81.107810974121094</v>
      </c>
      <c r="G9" s="142">
        <v>53.391880035400391</v>
      </c>
      <c r="I9" s="141" t="s">
        <v>202</v>
      </c>
      <c r="J9" s="142">
        <v>151.6827392578125</v>
      </c>
      <c r="K9" s="142">
        <v>93.924140930175781</v>
      </c>
    </row>
    <row r="10" spans="2:11" x14ac:dyDescent="0.25">
      <c r="E10" s="141" t="s">
        <v>203</v>
      </c>
      <c r="F10" s="142">
        <v>77.311180114746094</v>
      </c>
      <c r="G10" s="142">
        <v>53.007228851318359</v>
      </c>
      <c r="I10" s="141" t="s">
        <v>203</v>
      </c>
      <c r="J10" s="142">
        <v>294.56515502929688</v>
      </c>
      <c r="K10" s="142">
        <v>190.41024780273438</v>
      </c>
    </row>
    <row r="11" spans="2:11" x14ac:dyDescent="0.25">
      <c r="E11" s="141" t="s">
        <v>204</v>
      </c>
      <c r="F11" s="142">
        <v>74.587562561035156</v>
      </c>
      <c r="G11" s="142">
        <v>56.355754852294922</v>
      </c>
      <c r="I11" s="141" t="s">
        <v>204</v>
      </c>
      <c r="J11" s="142">
        <v>567.57806396484375</v>
      </c>
      <c r="K11" s="142">
        <v>394.70697021484375</v>
      </c>
    </row>
    <row r="12" spans="2:11" x14ac:dyDescent="0.25">
      <c r="E12" s="141" t="s">
        <v>205</v>
      </c>
      <c r="F12" s="142">
        <v>75.68927001953125</v>
      </c>
      <c r="G12" s="142">
        <v>60.360671997070313</v>
      </c>
      <c r="I12" s="141" t="s">
        <v>205</v>
      </c>
      <c r="J12" s="142">
        <v>844.2894287109375</v>
      </c>
      <c r="K12" s="142">
        <v>621.86492919921875</v>
      </c>
    </row>
    <row r="13" spans="2:11" x14ac:dyDescent="0.25">
      <c r="I13" s="44"/>
      <c r="J13" s="45"/>
      <c r="K13" s="46"/>
    </row>
    <row r="18" spans="2:20" x14ac:dyDescent="0.25">
      <c r="P18" s="44"/>
      <c r="Q18" s="45"/>
      <c r="R18" s="46"/>
    </row>
    <row r="19" spans="2:20" x14ac:dyDescent="0.25">
      <c r="P19" s="45"/>
      <c r="Q19" s="45"/>
      <c r="R19" s="46"/>
      <c r="S19" s="46"/>
    </row>
    <row r="20" spans="2:20" x14ac:dyDescent="0.25">
      <c r="P20" s="44"/>
      <c r="Q20" s="45"/>
      <c r="R20" s="46"/>
      <c r="S20" s="46"/>
    </row>
    <row r="21" spans="2:20" x14ac:dyDescent="0.25">
      <c r="P21" s="45"/>
      <c r="Q21" s="45"/>
      <c r="R21" s="46"/>
      <c r="S21" s="46"/>
      <c r="T21" s="46"/>
    </row>
    <row r="22" spans="2:20" x14ac:dyDescent="0.25">
      <c r="P22" s="44"/>
      <c r="Q22" s="45"/>
      <c r="R22" s="46"/>
      <c r="S22" s="46"/>
    </row>
    <row r="23" spans="2:20" x14ac:dyDescent="0.25">
      <c r="P23" s="45"/>
      <c r="Q23" s="45"/>
      <c r="R23" s="46"/>
      <c r="S23" s="46"/>
    </row>
    <row r="24" spans="2:20" x14ac:dyDescent="0.25">
      <c r="P24" s="44"/>
      <c r="Q24" s="45"/>
      <c r="R24" s="46"/>
      <c r="S24" s="46"/>
    </row>
    <row r="25" spans="2:20" x14ac:dyDescent="0.25">
      <c r="P25" s="45"/>
      <c r="Q25" s="45"/>
      <c r="R25" s="46"/>
      <c r="S25" s="46"/>
    </row>
    <row r="26" spans="2:20" x14ac:dyDescent="0.25">
      <c r="E26" s="48"/>
      <c r="F26" s="48"/>
      <c r="P26" s="44"/>
      <c r="Q26" s="45"/>
      <c r="R26" s="46"/>
      <c r="S26" s="46"/>
    </row>
    <row r="27" spans="2:20" ht="13.15" customHeight="1" x14ac:dyDescent="0.25">
      <c r="C27" s="48"/>
      <c r="D27" s="48"/>
      <c r="E27" s="48"/>
      <c r="F27" s="48"/>
      <c r="P27" s="45"/>
      <c r="Q27" s="45"/>
      <c r="R27" s="46"/>
      <c r="S27" s="46"/>
    </row>
    <row r="28" spans="2:20" x14ac:dyDescent="0.25">
      <c r="B28" s="48"/>
      <c r="C28" s="48"/>
      <c r="D28" s="48"/>
      <c r="E28" s="48"/>
      <c r="F28" s="48"/>
    </row>
    <row r="29" spans="2:20" x14ac:dyDescent="0.25">
      <c r="B29" s="48"/>
      <c r="C29" s="48"/>
      <c r="D29" s="48"/>
    </row>
  </sheetData>
  <mergeCells count="3">
    <mergeCell ref="E5:G5"/>
    <mergeCell ref="I5:K5"/>
    <mergeCell ref="B2:D2"/>
  </mergeCells>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C6389-9E0F-1741-871B-11D67747F783}">
  <sheetPr codeName="Hoja38"/>
  <dimension ref="B2:G22"/>
  <sheetViews>
    <sheetView zoomScaleNormal="100" workbookViewId="0"/>
  </sheetViews>
  <sheetFormatPr baseColWidth="10" defaultColWidth="10.75" defaultRowHeight="13.5" x14ac:dyDescent="0.25"/>
  <cols>
    <col min="1" max="1" width="10.75" style="34"/>
    <col min="2" max="2" width="61.25" style="34" customWidth="1"/>
    <col min="3" max="3" width="10.75" style="34"/>
    <col min="4" max="4" width="28.25" style="34" bestFit="1" customWidth="1"/>
    <col min="5" max="5" width="21.75" style="34" bestFit="1" customWidth="1"/>
    <col min="6" max="16384" width="10.75" style="34"/>
  </cols>
  <sheetData>
    <row r="2" spans="2:7" ht="33" customHeight="1" x14ac:dyDescent="0.25">
      <c r="B2" s="32" t="s">
        <v>299</v>
      </c>
      <c r="C2" s="47"/>
    </row>
    <row r="3" spans="2:7" ht="12.4" customHeight="1" x14ac:dyDescent="0.25">
      <c r="B3" s="6" t="s">
        <v>182</v>
      </c>
      <c r="C3" s="47"/>
    </row>
    <row r="4" spans="2:7" ht="13.5" customHeight="1" x14ac:dyDescent="0.25">
      <c r="B4" s="47"/>
      <c r="C4" s="47"/>
    </row>
    <row r="5" spans="2:7" ht="16.5" x14ac:dyDescent="0.25">
      <c r="B5" s="35"/>
      <c r="C5" s="32"/>
      <c r="D5" s="140" t="s">
        <v>206</v>
      </c>
      <c r="E5" s="140"/>
      <c r="F5" s="140" t="s">
        <v>198</v>
      </c>
      <c r="G5" s="140" t="s">
        <v>199</v>
      </c>
    </row>
    <row r="6" spans="2:7" ht="13.5" customHeight="1" x14ac:dyDescent="0.25">
      <c r="B6" s="298"/>
      <c r="C6" s="298"/>
      <c r="D6" s="295" t="s">
        <v>147</v>
      </c>
      <c r="E6" s="196" t="s">
        <v>57</v>
      </c>
      <c r="F6" s="142">
        <v>77.311180114746094</v>
      </c>
      <c r="G6" s="142">
        <v>53.007228851318359</v>
      </c>
    </row>
    <row r="7" spans="2:7" x14ac:dyDescent="0.25">
      <c r="B7" s="298"/>
      <c r="C7" s="298"/>
      <c r="D7" s="297"/>
      <c r="E7" s="196" t="s">
        <v>150</v>
      </c>
      <c r="F7" s="142">
        <v>74.777488708496094</v>
      </c>
      <c r="G7" s="142">
        <v>49.415779113769531</v>
      </c>
    </row>
    <row r="8" spans="2:7" x14ac:dyDescent="0.25">
      <c r="B8" s="298"/>
      <c r="C8" s="298"/>
      <c r="D8" s="297"/>
      <c r="E8" s="196" t="s">
        <v>149</v>
      </c>
      <c r="F8" s="142">
        <v>79.965003967285156</v>
      </c>
      <c r="G8" s="142">
        <v>54.2894287109375</v>
      </c>
    </row>
    <row r="9" spans="2:7" x14ac:dyDescent="0.25">
      <c r="B9" s="298"/>
      <c r="C9" s="298"/>
      <c r="D9" s="296"/>
      <c r="E9" s="196" t="s">
        <v>148</v>
      </c>
      <c r="F9" s="142">
        <v>81.631988525390625</v>
      </c>
      <c r="G9" s="142">
        <v>60.935977935791016</v>
      </c>
    </row>
    <row r="10" spans="2:7" ht="14.25" x14ac:dyDescent="0.25">
      <c r="B10" s="43"/>
      <c r="C10" s="43"/>
      <c r="D10" s="295" t="s">
        <v>79</v>
      </c>
      <c r="E10" s="196" t="s">
        <v>207</v>
      </c>
      <c r="F10" s="142">
        <v>81.954208374023438</v>
      </c>
      <c r="G10" s="142">
        <v>58.349559783935547</v>
      </c>
    </row>
    <row r="11" spans="2:7" ht="14.25" x14ac:dyDescent="0.25">
      <c r="B11" s="43"/>
      <c r="C11" s="43"/>
      <c r="D11" s="296"/>
      <c r="E11" s="196" t="s">
        <v>208</v>
      </c>
      <c r="F11" s="142">
        <v>72.40069580078125</v>
      </c>
      <c r="G11" s="142">
        <v>47.367588043212891</v>
      </c>
    </row>
    <row r="12" spans="2:7" ht="14.25" x14ac:dyDescent="0.25">
      <c r="B12" s="43"/>
      <c r="C12" s="43"/>
      <c r="D12" s="295" t="s">
        <v>209</v>
      </c>
      <c r="E12" s="196" t="s">
        <v>185</v>
      </c>
      <c r="F12" s="142">
        <v>77.081214904785156</v>
      </c>
      <c r="G12" s="142">
        <v>56.230926513671875</v>
      </c>
    </row>
    <row r="13" spans="2:7" ht="14.25" x14ac:dyDescent="0.25">
      <c r="B13" s="43"/>
      <c r="C13" s="43"/>
      <c r="D13" s="297"/>
      <c r="E13" s="196" t="s">
        <v>186</v>
      </c>
      <c r="F13" s="142">
        <v>79.517463684082031</v>
      </c>
      <c r="G13" s="142">
        <v>54.856998443603516</v>
      </c>
    </row>
    <row r="14" spans="2:7" ht="14.25" x14ac:dyDescent="0.25">
      <c r="B14" s="43"/>
      <c r="C14" s="43"/>
      <c r="D14" s="296"/>
      <c r="E14" s="196" t="s">
        <v>187</v>
      </c>
      <c r="F14" s="142">
        <v>63.437236785888672</v>
      </c>
      <c r="G14" s="142">
        <v>28.861429214477539</v>
      </c>
    </row>
    <row r="15" spans="2:7" ht="14.25" x14ac:dyDescent="0.25">
      <c r="B15" s="43"/>
      <c r="C15" s="43"/>
      <c r="D15" s="295" t="s">
        <v>283</v>
      </c>
      <c r="E15" s="196" t="s">
        <v>284</v>
      </c>
      <c r="F15" s="142">
        <v>77.6014404296875</v>
      </c>
      <c r="G15" s="142">
        <v>53.247970581054688</v>
      </c>
    </row>
    <row r="16" spans="2:7" ht="14.25" x14ac:dyDescent="0.25">
      <c r="B16" s="43"/>
      <c r="C16" s="43"/>
      <c r="D16" s="296"/>
      <c r="E16" s="196" t="s">
        <v>214</v>
      </c>
      <c r="F16" s="142">
        <v>59.715641021728516</v>
      </c>
      <c r="G16" s="142">
        <v>37.1134033203125</v>
      </c>
    </row>
    <row r="17" spans="4:7" x14ac:dyDescent="0.25">
      <c r="D17" s="295" t="s">
        <v>285</v>
      </c>
      <c r="E17" s="196" t="s">
        <v>284</v>
      </c>
      <c r="F17" s="142">
        <v>77.192573547363281</v>
      </c>
      <c r="G17" s="142">
        <v>51.133735656738281</v>
      </c>
    </row>
    <row r="18" spans="4:7" x14ac:dyDescent="0.25">
      <c r="D18" s="296"/>
      <c r="E18" s="196" t="s">
        <v>214</v>
      </c>
      <c r="F18" s="142">
        <v>77.3699951171875</v>
      </c>
      <c r="G18" s="142">
        <v>53.940093994140625</v>
      </c>
    </row>
    <row r="19" spans="4:7" x14ac:dyDescent="0.25">
      <c r="D19" s="295" t="s">
        <v>286</v>
      </c>
      <c r="E19" s="196" t="s">
        <v>284</v>
      </c>
      <c r="F19" s="142">
        <v>76.45953369140625</v>
      </c>
      <c r="G19" s="142">
        <v>51.600421905517578</v>
      </c>
    </row>
    <row r="20" spans="4:7" x14ac:dyDescent="0.25">
      <c r="D20" s="296"/>
      <c r="E20" s="196" t="s">
        <v>214</v>
      </c>
      <c r="F20" s="142">
        <v>78.926261901855469</v>
      </c>
      <c r="G20" s="142">
        <v>55.689693450927734</v>
      </c>
    </row>
    <row r="21" spans="4:7" x14ac:dyDescent="0.25">
      <c r="D21" s="295" t="s">
        <v>137</v>
      </c>
      <c r="E21" s="196" t="s">
        <v>284</v>
      </c>
      <c r="F21" s="142">
        <v>78.482587064676608</v>
      </c>
      <c r="G21" s="142">
        <v>55.543428831286946</v>
      </c>
    </row>
    <row r="22" spans="4:7" x14ac:dyDescent="0.25">
      <c r="D22" s="296"/>
      <c r="E22" s="196" t="s">
        <v>214</v>
      </c>
      <c r="F22" s="142">
        <v>69.759452819824219</v>
      </c>
      <c r="G22" s="142">
        <v>39.113105773925781</v>
      </c>
    </row>
  </sheetData>
  <mergeCells count="8">
    <mergeCell ref="D17:D18"/>
    <mergeCell ref="D19:D20"/>
    <mergeCell ref="D21:D22"/>
    <mergeCell ref="B6:C9"/>
    <mergeCell ref="D6:D9"/>
    <mergeCell ref="D10:D11"/>
    <mergeCell ref="D12:D14"/>
    <mergeCell ref="D15:D16"/>
  </mergeCells>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FCA03-DF22-C64D-A01F-F60499845509}">
  <sheetPr codeName="Hoja39"/>
  <dimension ref="B2:J92"/>
  <sheetViews>
    <sheetView workbookViewId="0"/>
  </sheetViews>
  <sheetFormatPr baseColWidth="10" defaultColWidth="10.75" defaultRowHeight="13.5" x14ac:dyDescent="0.25"/>
  <cols>
    <col min="1" max="1" width="10.75" style="34"/>
    <col min="2" max="2" width="90.625" style="56" customWidth="1"/>
    <col min="3" max="3" width="10.75" style="34"/>
    <col min="4" max="4" width="25.5" style="34" bestFit="1" customWidth="1"/>
    <col min="5" max="5" width="8.25" style="34" bestFit="1" customWidth="1"/>
    <col min="6" max="6" width="18.25" style="34" bestFit="1" customWidth="1"/>
    <col min="7" max="7" width="19" style="34" bestFit="1" customWidth="1"/>
    <col min="8" max="8" width="22.75" style="34" bestFit="1" customWidth="1"/>
    <col min="9" max="9" width="22.75" style="34" customWidth="1"/>
    <col min="10" max="16384" width="10.75" style="34"/>
  </cols>
  <sheetData>
    <row r="2" spans="2:10" ht="33" customHeight="1" x14ac:dyDescent="0.25">
      <c r="B2" s="154" t="s">
        <v>300</v>
      </c>
      <c r="C2" s="42"/>
    </row>
    <row r="3" spans="2:10" ht="13.5" customHeight="1" x14ac:dyDescent="0.25">
      <c r="B3" s="156" t="s">
        <v>301</v>
      </c>
      <c r="C3" s="42"/>
    </row>
    <row r="4" spans="2:10" ht="13.5" customHeight="1" x14ac:dyDescent="0.25">
      <c r="B4" s="154"/>
      <c r="C4" s="42"/>
    </row>
    <row r="5" spans="2:10" x14ac:dyDescent="0.25">
      <c r="D5" s="140" t="s">
        <v>83</v>
      </c>
      <c r="E5" s="140" t="s">
        <v>302</v>
      </c>
      <c r="F5" s="140" t="s">
        <v>303</v>
      </c>
      <c r="G5" s="140" t="s">
        <v>304</v>
      </c>
      <c r="H5" s="140" t="s">
        <v>496</v>
      </c>
      <c r="I5" s="140" t="s">
        <v>305</v>
      </c>
    </row>
    <row r="6" spans="2:10" ht="16.5" customHeight="1" x14ac:dyDescent="0.3">
      <c r="B6" s="155"/>
      <c r="C6" s="49"/>
      <c r="D6" s="285" t="s">
        <v>223</v>
      </c>
      <c r="E6" s="141">
        <v>-24</v>
      </c>
      <c r="F6" s="142">
        <v>41.952213287353516</v>
      </c>
      <c r="G6" s="142">
        <v>31.692266464233398</v>
      </c>
      <c r="H6" s="142">
        <v>1.6870000000000001</v>
      </c>
      <c r="I6" s="142">
        <v>1.5820000000000001</v>
      </c>
    </row>
    <row r="7" spans="2:10" ht="14.25" x14ac:dyDescent="0.3">
      <c r="B7" s="155"/>
      <c r="C7" s="49"/>
      <c r="D7" s="287"/>
      <c r="E7" s="141">
        <v>-23</v>
      </c>
      <c r="F7" s="142">
        <v>42.129447937011719</v>
      </c>
      <c r="G7" s="142">
        <v>32.092685699462891</v>
      </c>
      <c r="H7" s="142">
        <v>1.615</v>
      </c>
      <c r="I7" s="142">
        <v>1.5429999999999999</v>
      </c>
    </row>
    <row r="8" spans="2:10" x14ac:dyDescent="0.25">
      <c r="D8" s="287"/>
      <c r="E8" s="141">
        <v>-22</v>
      </c>
      <c r="F8" s="142">
        <v>42.241039276123047</v>
      </c>
      <c r="G8" s="142">
        <v>33.366153717041016</v>
      </c>
      <c r="H8" s="142">
        <v>1.641</v>
      </c>
      <c r="I8" s="142">
        <v>1.49</v>
      </c>
      <c r="J8" s="33"/>
    </row>
    <row r="9" spans="2:10" x14ac:dyDescent="0.25">
      <c r="D9" s="287"/>
      <c r="E9" s="141">
        <v>-21</v>
      </c>
      <c r="F9" s="142">
        <v>42.365760803222656</v>
      </c>
      <c r="G9" s="142">
        <v>33.983196258544922</v>
      </c>
      <c r="H9" s="142">
        <v>1.575</v>
      </c>
      <c r="I9" s="142">
        <v>1.464</v>
      </c>
      <c r="J9" s="33"/>
    </row>
    <row r="10" spans="2:10" x14ac:dyDescent="0.25">
      <c r="D10" s="287"/>
      <c r="E10" s="141">
        <v>-20</v>
      </c>
      <c r="F10" s="142">
        <v>42.483917236328125</v>
      </c>
      <c r="G10" s="142">
        <v>34.573978424072266</v>
      </c>
      <c r="H10" s="142">
        <v>1.431</v>
      </c>
      <c r="I10" s="142">
        <v>1.51</v>
      </c>
      <c r="J10" s="33"/>
    </row>
    <row r="11" spans="2:10" x14ac:dyDescent="0.25">
      <c r="D11" s="287"/>
      <c r="E11" s="141">
        <v>-19</v>
      </c>
      <c r="F11" s="142">
        <v>42.615203857421875</v>
      </c>
      <c r="G11" s="142">
        <v>35.479846954345703</v>
      </c>
      <c r="H11" s="142">
        <v>1.3720000000000001</v>
      </c>
      <c r="I11" s="142">
        <v>1.516</v>
      </c>
      <c r="J11" s="33"/>
    </row>
    <row r="12" spans="2:10" x14ac:dyDescent="0.25">
      <c r="D12" s="287"/>
      <c r="E12" s="141">
        <v>-18</v>
      </c>
      <c r="F12" s="142">
        <v>42.247604370117188</v>
      </c>
      <c r="G12" s="142">
        <v>37.140605926513672</v>
      </c>
      <c r="H12" s="142">
        <v>1.214</v>
      </c>
      <c r="I12" s="142">
        <v>1.4239999999999999</v>
      </c>
      <c r="J12" s="33"/>
    </row>
    <row r="13" spans="2:10" x14ac:dyDescent="0.25">
      <c r="D13" s="287"/>
      <c r="E13" s="141">
        <v>-17</v>
      </c>
      <c r="F13" s="142">
        <v>41.74871826171875</v>
      </c>
      <c r="G13" s="142">
        <v>38.394382476806641</v>
      </c>
      <c r="H13" s="142">
        <v>1.129</v>
      </c>
      <c r="I13" s="142">
        <v>1.405</v>
      </c>
      <c r="J13" s="33"/>
    </row>
    <row r="14" spans="2:10" x14ac:dyDescent="0.25">
      <c r="D14" s="287"/>
      <c r="E14" s="141">
        <v>-16</v>
      </c>
      <c r="F14" s="142">
        <v>41.518970489501953</v>
      </c>
      <c r="G14" s="142">
        <v>39.326507568359375</v>
      </c>
      <c r="H14" s="142">
        <v>1.0569999999999999</v>
      </c>
      <c r="I14" s="142">
        <v>1.3129999999999999</v>
      </c>
      <c r="J14" s="33"/>
    </row>
    <row r="15" spans="2:10" x14ac:dyDescent="0.25">
      <c r="D15" s="287"/>
      <c r="E15" s="141">
        <v>-15</v>
      </c>
      <c r="F15" s="142">
        <v>41.525535583496094</v>
      </c>
      <c r="G15" s="142">
        <v>40.764080047607422</v>
      </c>
      <c r="H15" s="142">
        <v>0.91200000000000003</v>
      </c>
      <c r="I15" s="142">
        <v>1.254</v>
      </c>
      <c r="J15" s="33"/>
    </row>
    <row r="16" spans="2:10" x14ac:dyDescent="0.25">
      <c r="D16" s="287"/>
      <c r="E16" s="141">
        <v>-14</v>
      </c>
      <c r="F16" s="142">
        <v>41.171066284179688</v>
      </c>
      <c r="G16" s="142">
        <v>42.7530517578125</v>
      </c>
      <c r="H16" s="142">
        <v>0.70899999999999996</v>
      </c>
      <c r="I16" s="142">
        <v>1.2010000000000001</v>
      </c>
      <c r="J16" s="33"/>
    </row>
    <row r="17" spans="4:10" x14ac:dyDescent="0.25">
      <c r="D17" s="287"/>
      <c r="E17" s="141">
        <v>-13</v>
      </c>
      <c r="F17" s="142">
        <v>40.626232147216797</v>
      </c>
      <c r="G17" s="142">
        <v>43.678611755371094</v>
      </c>
      <c r="H17" s="142">
        <v>0.39400000000000002</v>
      </c>
      <c r="I17" s="142">
        <v>1.1950000000000001</v>
      </c>
      <c r="J17" s="33"/>
    </row>
    <row r="18" spans="4:10" x14ac:dyDescent="0.25">
      <c r="D18" s="287"/>
      <c r="E18" s="141">
        <v>-12</v>
      </c>
      <c r="F18" s="142">
        <v>40.442432403564453</v>
      </c>
      <c r="G18" s="142">
        <v>42.930286407470703</v>
      </c>
      <c r="H18" s="142">
        <v>8.5000000000000006E-2</v>
      </c>
      <c r="I18" s="142">
        <v>1.1679999999999999</v>
      </c>
      <c r="J18" s="33"/>
    </row>
    <row r="19" spans="4:10" x14ac:dyDescent="0.25">
      <c r="D19" s="287"/>
      <c r="E19" s="141">
        <v>-11</v>
      </c>
      <c r="F19" s="142">
        <v>40.514636993408203</v>
      </c>
      <c r="G19" s="142">
        <v>42.221347808837891</v>
      </c>
      <c r="H19" s="142">
        <v>7.1999999999999995E-2</v>
      </c>
      <c r="I19" s="142">
        <v>1.228</v>
      </c>
      <c r="J19" s="33"/>
    </row>
    <row r="20" spans="4:10" x14ac:dyDescent="0.25">
      <c r="D20" s="287"/>
      <c r="E20" s="141">
        <v>-10</v>
      </c>
      <c r="F20" s="142">
        <v>40.252067565917969</v>
      </c>
      <c r="G20" s="142">
        <v>41.991596221923828</v>
      </c>
      <c r="H20" s="142">
        <v>7.1999999999999995E-2</v>
      </c>
      <c r="I20" s="142">
        <v>1.234</v>
      </c>
      <c r="J20" s="33"/>
    </row>
    <row r="21" spans="4:10" x14ac:dyDescent="0.25">
      <c r="D21" s="287"/>
      <c r="E21" s="141">
        <v>-9</v>
      </c>
      <c r="F21" s="142">
        <v>40.094524383544922</v>
      </c>
      <c r="G21" s="142">
        <v>41.696205139160156</v>
      </c>
      <c r="H21" s="142">
        <v>7.1999999999999995E-2</v>
      </c>
      <c r="I21" s="142">
        <v>1.155</v>
      </c>
      <c r="J21" s="33"/>
    </row>
    <row r="22" spans="4:10" x14ac:dyDescent="0.25">
      <c r="D22" s="287"/>
      <c r="E22" s="141">
        <v>-8</v>
      </c>
      <c r="F22" s="142">
        <v>40.055141448974609</v>
      </c>
      <c r="G22" s="142">
        <v>41.998161315917969</v>
      </c>
      <c r="H22" s="142">
        <v>7.1999999999999995E-2</v>
      </c>
      <c r="I22" s="142">
        <v>1.175</v>
      </c>
      <c r="J22" s="33"/>
    </row>
    <row r="23" spans="4:10" x14ac:dyDescent="0.25">
      <c r="D23" s="287"/>
      <c r="E23" s="141">
        <v>-7</v>
      </c>
      <c r="F23" s="142">
        <v>39.319942474365234</v>
      </c>
      <c r="G23" s="142">
        <v>41.853748321533203</v>
      </c>
      <c r="H23" s="142">
        <v>5.2999999999999999E-2</v>
      </c>
      <c r="I23" s="142">
        <v>1.0900000000000001</v>
      </c>
      <c r="J23" s="33"/>
    </row>
    <row r="24" spans="4:10" x14ac:dyDescent="0.25">
      <c r="D24" s="287"/>
      <c r="E24" s="141">
        <v>-6</v>
      </c>
      <c r="F24" s="142">
        <v>38.348430633544922</v>
      </c>
      <c r="G24" s="142">
        <v>40.140476226806641</v>
      </c>
      <c r="H24" s="142">
        <v>5.8999999999999997E-2</v>
      </c>
      <c r="I24" s="142">
        <v>1.0569999999999999</v>
      </c>
      <c r="J24" s="33"/>
    </row>
    <row r="25" spans="4:10" x14ac:dyDescent="0.25">
      <c r="D25" s="287"/>
      <c r="E25" s="141">
        <v>-5</v>
      </c>
      <c r="F25" s="142">
        <v>36.622028350830078</v>
      </c>
      <c r="G25" s="142">
        <v>37.862674713134766</v>
      </c>
      <c r="H25" s="142">
        <v>7.9000000000000001E-2</v>
      </c>
      <c r="I25" s="142">
        <v>0.97199999999999998</v>
      </c>
      <c r="J25" s="33"/>
    </row>
    <row r="26" spans="4:10" x14ac:dyDescent="0.25">
      <c r="D26" s="287"/>
      <c r="E26" s="141">
        <v>-4</v>
      </c>
      <c r="F26" s="142">
        <v>34.679008483886719</v>
      </c>
      <c r="G26" s="142">
        <v>35.282920837402344</v>
      </c>
      <c r="H26" s="142">
        <v>7.1999999999999995E-2</v>
      </c>
      <c r="I26" s="142">
        <v>0.83399999999999996</v>
      </c>
      <c r="J26" s="33"/>
    </row>
    <row r="27" spans="4:10" x14ac:dyDescent="0.25">
      <c r="D27" s="287"/>
      <c r="E27" s="141">
        <v>-3</v>
      </c>
      <c r="F27" s="142">
        <v>31.954837799072266</v>
      </c>
      <c r="G27" s="142">
        <v>32.381515502929688</v>
      </c>
      <c r="H27" s="142">
        <v>7.1999999999999995E-2</v>
      </c>
      <c r="I27" s="142">
        <v>0.80700000000000005</v>
      </c>
      <c r="J27" s="33"/>
    </row>
    <row r="28" spans="4:10" x14ac:dyDescent="0.25">
      <c r="D28" s="287"/>
      <c r="E28" s="141">
        <v>-2</v>
      </c>
      <c r="F28" s="142">
        <v>27.720888137817383</v>
      </c>
      <c r="G28" s="142">
        <v>27.720888137817383</v>
      </c>
      <c r="H28" s="142">
        <v>7.9000000000000001E-2</v>
      </c>
      <c r="I28" s="142">
        <v>0.65</v>
      </c>
      <c r="J28" s="33"/>
    </row>
    <row r="29" spans="4:10" x14ac:dyDescent="0.25">
      <c r="D29" s="286"/>
      <c r="E29" s="141">
        <v>-1</v>
      </c>
      <c r="F29" s="142">
        <v>18.662202835083008</v>
      </c>
      <c r="G29" s="142">
        <v>20.211368560791016</v>
      </c>
      <c r="H29" s="142">
        <v>9.8000000000000004E-2</v>
      </c>
      <c r="I29" s="142">
        <v>0.63700000000000001</v>
      </c>
      <c r="J29" s="33"/>
    </row>
    <row r="30" spans="4:10" x14ac:dyDescent="0.25">
      <c r="D30" s="141" t="s">
        <v>132</v>
      </c>
      <c r="E30" s="141">
        <v>0</v>
      </c>
      <c r="F30" s="142"/>
      <c r="G30" s="142"/>
      <c r="H30" s="142"/>
      <c r="I30" s="142"/>
      <c r="J30" s="33"/>
    </row>
    <row r="31" spans="4:10" x14ac:dyDescent="0.25">
      <c r="D31" s="285" t="s">
        <v>306</v>
      </c>
      <c r="E31" s="141">
        <v>1</v>
      </c>
      <c r="F31" s="142">
        <v>98.129180908203125</v>
      </c>
      <c r="G31" s="142">
        <v>27.753707885742188</v>
      </c>
      <c r="H31" s="142">
        <v>98.076667785644531</v>
      </c>
      <c r="I31" s="142">
        <v>0.92600000000000005</v>
      </c>
      <c r="J31" s="33"/>
    </row>
    <row r="32" spans="4:10" x14ac:dyDescent="0.25">
      <c r="D32" s="287"/>
      <c r="E32" s="141">
        <v>2</v>
      </c>
      <c r="F32" s="142">
        <v>98.089797973632813</v>
      </c>
      <c r="G32" s="142">
        <v>31.252462387084961</v>
      </c>
      <c r="H32" s="142">
        <v>98.024154663085938</v>
      </c>
      <c r="I32" s="142">
        <v>0.99099999999999999</v>
      </c>
      <c r="J32" s="33"/>
    </row>
    <row r="33" spans="4:10" x14ac:dyDescent="0.25">
      <c r="D33" s="287"/>
      <c r="E33" s="141">
        <v>3</v>
      </c>
      <c r="F33" s="142">
        <v>98.024154663085938</v>
      </c>
      <c r="G33" s="142">
        <v>34.239200592041016</v>
      </c>
      <c r="H33" s="142">
        <v>97.938819885253906</v>
      </c>
      <c r="I33" s="142">
        <v>1.149</v>
      </c>
      <c r="J33" s="33"/>
    </row>
    <row r="34" spans="4:10" x14ac:dyDescent="0.25">
      <c r="D34" s="287"/>
      <c r="E34" s="141">
        <v>4</v>
      </c>
      <c r="F34" s="142">
        <v>97.925689697265625</v>
      </c>
      <c r="G34" s="142">
        <v>36.759880065917969</v>
      </c>
      <c r="H34" s="142">
        <v>97.735328674316406</v>
      </c>
      <c r="I34" s="142">
        <v>1.2410000000000001</v>
      </c>
      <c r="J34" s="33"/>
    </row>
    <row r="35" spans="4:10" x14ac:dyDescent="0.25">
      <c r="D35" s="287"/>
      <c r="E35" s="141">
        <v>5</v>
      </c>
      <c r="F35" s="142">
        <v>97.748458862304688</v>
      </c>
      <c r="G35" s="142">
        <v>38.893264770507813</v>
      </c>
      <c r="H35" s="142">
        <v>97.420242309570313</v>
      </c>
      <c r="I35" s="142">
        <v>1.28</v>
      </c>
      <c r="J35" s="33"/>
    </row>
    <row r="36" spans="4:10" x14ac:dyDescent="0.25">
      <c r="D36" s="287"/>
      <c r="E36" s="141">
        <v>6</v>
      </c>
      <c r="F36" s="142">
        <v>97.65655517578125</v>
      </c>
      <c r="G36" s="142">
        <v>39.818824768066406</v>
      </c>
      <c r="H36" s="142">
        <v>97.197059631347656</v>
      </c>
      <c r="I36" s="142">
        <v>1.319</v>
      </c>
      <c r="J36" s="33"/>
    </row>
    <row r="37" spans="4:10" x14ac:dyDescent="0.25">
      <c r="D37" s="287"/>
      <c r="E37" s="141">
        <v>7</v>
      </c>
      <c r="F37" s="142">
        <v>97.466194152832031</v>
      </c>
      <c r="G37" s="142">
        <v>40.796901702880859</v>
      </c>
      <c r="H37" s="142">
        <v>96.888542175292969</v>
      </c>
      <c r="I37" s="142">
        <v>1.3260000000000001</v>
      </c>
      <c r="J37" s="33"/>
    </row>
    <row r="38" spans="4:10" x14ac:dyDescent="0.25">
      <c r="D38" s="287"/>
      <c r="E38" s="141">
        <v>8</v>
      </c>
      <c r="F38" s="142">
        <v>97.348037719726563</v>
      </c>
      <c r="G38" s="142">
        <v>42.090061187744141</v>
      </c>
      <c r="H38" s="142">
        <v>96.63909912109375</v>
      </c>
      <c r="I38" s="142">
        <v>1.3919999999999999</v>
      </c>
      <c r="J38" s="33"/>
    </row>
    <row r="39" spans="4:10" x14ac:dyDescent="0.25">
      <c r="D39" s="287"/>
      <c r="E39" s="141">
        <v>9</v>
      </c>
      <c r="F39" s="142">
        <v>97.295524597167969</v>
      </c>
      <c r="G39" s="142">
        <v>43.192859649658203</v>
      </c>
      <c r="H39" s="142">
        <v>96.43560791015625</v>
      </c>
      <c r="I39" s="142">
        <v>1.5820000000000001</v>
      </c>
      <c r="J39" s="33"/>
    </row>
    <row r="40" spans="4:10" x14ac:dyDescent="0.25">
      <c r="D40" s="287"/>
      <c r="E40" s="141">
        <v>10</v>
      </c>
      <c r="F40" s="142">
        <v>97.24957275390625</v>
      </c>
      <c r="G40" s="142">
        <v>43.521072387695313</v>
      </c>
      <c r="H40" s="142">
        <v>96.330574035644531</v>
      </c>
      <c r="I40" s="142">
        <v>1.589</v>
      </c>
      <c r="J40" s="33"/>
    </row>
    <row r="41" spans="4:10" x14ac:dyDescent="0.25">
      <c r="D41" s="287"/>
      <c r="E41" s="141">
        <v>11</v>
      </c>
      <c r="F41" s="142">
        <v>97.105155944824219</v>
      </c>
      <c r="G41" s="142">
        <v>43.442298889160156</v>
      </c>
      <c r="H41" s="142">
        <v>96.140213012695313</v>
      </c>
      <c r="I41" s="142">
        <v>1.595</v>
      </c>
      <c r="J41" s="33"/>
    </row>
    <row r="42" spans="4:10" x14ac:dyDescent="0.25">
      <c r="D42" s="287"/>
      <c r="E42" s="141">
        <v>12</v>
      </c>
      <c r="F42" s="142">
        <v>96.921363830566406</v>
      </c>
      <c r="G42" s="142">
        <v>44.236576080322266</v>
      </c>
      <c r="H42" s="142">
        <v>95.733230590820313</v>
      </c>
      <c r="I42" s="142">
        <v>1.6279999999999999</v>
      </c>
      <c r="J42" s="33"/>
    </row>
    <row r="43" spans="4:10" x14ac:dyDescent="0.25">
      <c r="D43" s="287"/>
      <c r="E43" s="141">
        <v>13</v>
      </c>
      <c r="F43" s="142">
        <v>96.488121032714844</v>
      </c>
      <c r="G43" s="142">
        <v>45.135879516601563</v>
      </c>
      <c r="H43" s="142">
        <v>94.886436462402344</v>
      </c>
      <c r="I43" s="142">
        <v>1.72</v>
      </c>
      <c r="J43" s="33"/>
    </row>
    <row r="44" spans="4:10" x14ac:dyDescent="0.25">
      <c r="D44" s="287"/>
      <c r="E44" s="141">
        <v>14</v>
      </c>
      <c r="F44" s="142">
        <v>96.199287414550781</v>
      </c>
      <c r="G44" s="142">
        <v>46.396217346191406</v>
      </c>
      <c r="H44" s="142">
        <v>94.354736328125</v>
      </c>
      <c r="I44" s="142">
        <v>1.7989999999999999</v>
      </c>
      <c r="J44" s="33"/>
    </row>
    <row r="45" spans="4:10" x14ac:dyDescent="0.25">
      <c r="D45" s="287"/>
      <c r="E45" s="141">
        <v>15</v>
      </c>
      <c r="F45" s="142">
        <v>95.930152893066406</v>
      </c>
      <c r="G45" s="142">
        <v>47.078903198242188</v>
      </c>
      <c r="H45" s="142">
        <v>93.855850219726563</v>
      </c>
      <c r="I45" s="142">
        <v>1.8180000000000001</v>
      </c>
      <c r="J45" s="33"/>
    </row>
    <row r="46" spans="4:10" x14ac:dyDescent="0.25">
      <c r="D46" s="287"/>
      <c r="E46" s="141">
        <v>16</v>
      </c>
      <c r="F46" s="142">
        <v>95.805435180664063</v>
      </c>
      <c r="G46" s="142">
        <v>47.860050201416016</v>
      </c>
      <c r="H46" s="142">
        <v>93.356964111328125</v>
      </c>
      <c r="I46" s="142">
        <v>1.8580000000000001</v>
      </c>
      <c r="J46" s="33"/>
    </row>
    <row r="47" spans="4:10" x14ac:dyDescent="0.25">
      <c r="D47" s="287"/>
      <c r="E47" s="141">
        <v>17</v>
      </c>
      <c r="F47" s="142">
        <v>95.523170471191406</v>
      </c>
      <c r="G47" s="142">
        <v>48.693710327148438</v>
      </c>
      <c r="H47" s="142">
        <v>92.7530517578125</v>
      </c>
      <c r="I47" s="142">
        <v>1.9039999999999999</v>
      </c>
      <c r="J47" s="33"/>
    </row>
    <row r="48" spans="4:10" x14ac:dyDescent="0.25">
      <c r="D48" s="287"/>
      <c r="E48" s="141">
        <v>18</v>
      </c>
      <c r="F48" s="142">
        <v>95.273727416992188</v>
      </c>
      <c r="G48" s="142">
        <v>49.442035675048828</v>
      </c>
      <c r="H48" s="142">
        <v>92.227912902832031</v>
      </c>
      <c r="I48" s="142">
        <v>1.8839999999999999</v>
      </c>
      <c r="J48" s="33"/>
    </row>
    <row r="49" spans="4:10" x14ac:dyDescent="0.25">
      <c r="D49" s="287"/>
      <c r="E49" s="141">
        <v>19</v>
      </c>
      <c r="F49" s="142">
        <v>95.050544738769531</v>
      </c>
      <c r="G49" s="142">
        <v>49.829330444335938</v>
      </c>
      <c r="H49" s="142">
        <v>91.774978637695313</v>
      </c>
      <c r="I49" s="142">
        <v>1.91</v>
      </c>
      <c r="J49" s="33"/>
    </row>
    <row r="50" spans="4:10" x14ac:dyDescent="0.25">
      <c r="D50" s="287"/>
      <c r="E50" s="141">
        <v>20</v>
      </c>
      <c r="F50" s="142">
        <v>94.840484619140625</v>
      </c>
      <c r="G50" s="142">
        <v>49.855587005615234</v>
      </c>
      <c r="H50" s="142">
        <v>91.308914184570313</v>
      </c>
      <c r="I50" s="142">
        <v>1.917</v>
      </c>
      <c r="J50" s="33"/>
    </row>
    <row r="51" spans="4:10" x14ac:dyDescent="0.25">
      <c r="D51" s="287"/>
      <c r="E51" s="141">
        <v>21</v>
      </c>
      <c r="F51" s="142">
        <v>94.650123596191406</v>
      </c>
      <c r="G51" s="142">
        <v>49.842456817626953</v>
      </c>
      <c r="H51" s="142">
        <v>90.967575073242188</v>
      </c>
      <c r="I51" s="142">
        <v>1.93</v>
      </c>
      <c r="J51" s="33"/>
    </row>
    <row r="52" spans="4:10" x14ac:dyDescent="0.25">
      <c r="D52" s="287"/>
      <c r="E52" s="141">
        <v>22</v>
      </c>
      <c r="F52" s="142">
        <v>94.440071105957031</v>
      </c>
      <c r="G52" s="142">
        <v>49.66522216796875</v>
      </c>
      <c r="H52" s="142">
        <v>90.488380432128906</v>
      </c>
      <c r="I52" s="142">
        <v>1.91</v>
      </c>
      <c r="J52" s="33"/>
    </row>
    <row r="53" spans="4:10" x14ac:dyDescent="0.25">
      <c r="D53" s="287"/>
      <c r="E53" s="141">
        <v>23</v>
      </c>
      <c r="F53" s="142">
        <v>94.315345764160156</v>
      </c>
      <c r="G53" s="142">
        <v>49.409217834472656</v>
      </c>
      <c r="H53" s="142">
        <v>90.081398010253906</v>
      </c>
      <c r="I53" s="142">
        <v>1.9690000000000001</v>
      </c>
      <c r="J53" s="33"/>
    </row>
    <row r="54" spans="4:10" x14ac:dyDescent="0.25">
      <c r="D54" s="286"/>
      <c r="E54" s="141">
        <v>24</v>
      </c>
      <c r="F54" s="142">
        <v>90.921623229980469</v>
      </c>
      <c r="G54" s="142">
        <v>49.855587005615234</v>
      </c>
      <c r="H54" s="142">
        <v>86.090324401855469</v>
      </c>
      <c r="I54" s="142">
        <v>2.0219999999999998</v>
      </c>
      <c r="J54" s="33"/>
    </row>
    <row r="55" spans="4:10" x14ac:dyDescent="0.25">
      <c r="D55" s="285" t="s">
        <v>224</v>
      </c>
      <c r="E55" s="141">
        <v>1</v>
      </c>
      <c r="F55" s="142">
        <v>85.873703002929688</v>
      </c>
      <c r="G55" s="142">
        <v>50.059078216552734</v>
      </c>
      <c r="H55" s="142">
        <v>78.771171569824219</v>
      </c>
      <c r="I55" s="142">
        <v>2.0939999999999999</v>
      </c>
      <c r="J55" s="33"/>
    </row>
    <row r="56" spans="4:10" x14ac:dyDescent="0.25">
      <c r="D56" s="287"/>
      <c r="E56" s="141">
        <v>2</v>
      </c>
      <c r="F56" s="142">
        <v>84.258895874023438</v>
      </c>
      <c r="G56" s="142">
        <v>50.649860382080078</v>
      </c>
      <c r="H56" s="142">
        <v>75.810684204101563</v>
      </c>
      <c r="I56" s="142">
        <v>2.1859999999999999</v>
      </c>
      <c r="J56" s="33"/>
    </row>
    <row r="57" spans="4:10" x14ac:dyDescent="0.25">
      <c r="D57" s="287"/>
      <c r="E57" s="141">
        <v>3</v>
      </c>
      <c r="F57" s="142">
        <v>83.261123657226563</v>
      </c>
      <c r="G57" s="142">
        <v>51.227516174316406</v>
      </c>
      <c r="H57" s="142">
        <v>73.769203186035156</v>
      </c>
      <c r="I57" s="142">
        <v>2.2189999999999999</v>
      </c>
      <c r="J57" s="33"/>
    </row>
    <row r="58" spans="4:10" x14ac:dyDescent="0.25">
      <c r="D58" s="287"/>
      <c r="E58" s="141">
        <v>4</v>
      </c>
      <c r="F58" s="142">
        <v>82.578445434570313</v>
      </c>
      <c r="G58" s="142">
        <v>51.890506744384766</v>
      </c>
      <c r="H58" s="142">
        <v>72.003410339355469</v>
      </c>
      <c r="I58" s="142">
        <v>2.2970000000000002</v>
      </c>
      <c r="J58" s="33"/>
    </row>
    <row r="59" spans="4:10" x14ac:dyDescent="0.25">
      <c r="D59" s="287"/>
      <c r="E59" s="141">
        <v>5</v>
      </c>
      <c r="F59" s="142">
        <v>81.823554992675781</v>
      </c>
      <c r="G59" s="142">
        <v>53.203361511230469</v>
      </c>
      <c r="H59" s="142">
        <v>70.441116333007813</v>
      </c>
      <c r="I59" s="142">
        <v>2.383</v>
      </c>
      <c r="J59" s="33"/>
    </row>
    <row r="60" spans="4:10" x14ac:dyDescent="0.25">
      <c r="D60" s="287"/>
      <c r="E60" s="141">
        <v>6</v>
      </c>
      <c r="F60" s="142">
        <v>81.107810974121094</v>
      </c>
      <c r="G60" s="142">
        <v>53.391880035400391</v>
      </c>
      <c r="H60" s="142">
        <v>69.172256469726563</v>
      </c>
      <c r="I60" s="142">
        <v>2.351</v>
      </c>
      <c r="J60" s="33"/>
    </row>
    <row r="61" spans="4:10" x14ac:dyDescent="0.25">
      <c r="D61" s="287"/>
      <c r="E61" s="141">
        <v>7</v>
      </c>
      <c r="F61" s="142">
        <v>80.409828186035156</v>
      </c>
      <c r="G61" s="142">
        <v>52.946975708007813</v>
      </c>
      <c r="H61" s="142">
        <v>67.706497192382813</v>
      </c>
      <c r="I61" s="142">
        <v>2.387</v>
      </c>
      <c r="J61" s="33"/>
    </row>
    <row r="62" spans="4:10" x14ac:dyDescent="0.25">
      <c r="D62" s="287"/>
      <c r="E62" s="141">
        <v>8</v>
      </c>
      <c r="F62" s="142">
        <v>79.571426391601563</v>
      </c>
      <c r="G62" s="142">
        <v>53.24285888671875</v>
      </c>
      <c r="H62" s="142">
        <v>66.521430969238281</v>
      </c>
      <c r="I62" s="142">
        <v>2.35</v>
      </c>
      <c r="J62" s="33"/>
    </row>
    <row r="63" spans="4:10" x14ac:dyDescent="0.25">
      <c r="D63" s="287"/>
      <c r="E63" s="141">
        <v>9</v>
      </c>
      <c r="F63" s="142">
        <v>79.182807922363281</v>
      </c>
      <c r="G63" s="142">
        <v>53.336746215820313</v>
      </c>
      <c r="H63" s="142">
        <v>65.368026733398438</v>
      </c>
      <c r="I63" s="142">
        <v>2.3679999999999999</v>
      </c>
      <c r="J63" s="33"/>
    </row>
    <row r="64" spans="4:10" x14ac:dyDescent="0.25">
      <c r="D64" s="287"/>
      <c r="E64" s="141">
        <v>10</v>
      </c>
      <c r="F64" s="142">
        <v>78.591758728027344</v>
      </c>
      <c r="G64" s="142">
        <v>53.385768890380859</v>
      </c>
      <c r="H64" s="142">
        <v>64.292137145996094</v>
      </c>
      <c r="I64" s="142">
        <v>2.3450000000000002</v>
      </c>
      <c r="J64" s="33"/>
    </row>
    <row r="65" spans="4:10" x14ac:dyDescent="0.25">
      <c r="D65" s="287"/>
      <c r="E65" s="141">
        <v>11</v>
      </c>
      <c r="F65" s="142">
        <v>77.732177734375</v>
      </c>
      <c r="G65" s="142">
        <v>52.523178100585938</v>
      </c>
      <c r="H65" s="142">
        <v>63.246692657470703</v>
      </c>
      <c r="I65" s="142">
        <v>2.4780000000000002</v>
      </c>
      <c r="J65" s="33"/>
    </row>
    <row r="66" spans="4:10" x14ac:dyDescent="0.25">
      <c r="D66" s="287"/>
      <c r="E66" s="141">
        <v>12</v>
      </c>
      <c r="F66" s="142">
        <v>77.311180114746094</v>
      </c>
      <c r="G66" s="142">
        <v>53.007228851318359</v>
      </c>
      <c r="H66" s="142">
        <v>62.321182250976563</v>
      </c>
      <c r="I66" s="142">
        <v>2.5</v>
      </c>
      <c r="J66" s="33"/>
    </row>
    <row r="67" spans="4:10" x14ac:dyDescent="0.25">
      <c r="D67" s="287"/>
      <c r="E67" s="141">
        <v>13</v>
      </c>
      <c r="F67" s="142">
        <v>77.220954895019531</v>
      </c>
      <c r="G67" s="142">
        <v>53.522895812988281</v>
      </c>
      <c r="H67" s="142">
        <v>61.385593414306641</v>
      </c>
      <c r="I67" s="142">
        <v>2.5289999999999999</v>
      </c>
      <c r="J67" s="33"/>
    </row>
    <row r="68" spans="4:10" x14ac:dyDescent="0.25">
      <c r="D68" s="287"/>
      <c r="E68" s="141">
        <v>14</v>
      </c>
      <c r="F68" s="142">
        <v>76.973579406738281</v>
      </c>
      <c r="G68" s="142">
        <v>54.139312744140625</v>
      </c>
      <c r="H68" s="142">
        <v>60.63250732421875</v>
      </c>
      <c r="I68" s="142">
        <v>2.5619999999999998</v>
      </c>
      <c r="J68" s="33"/>
    </row>
    <row r="69" spans="4:10" x14ac:dyDescent="0.25">
      <c r="D69" s="287"/>
      <c r="E69" s="141">
        <v>15</v>
      </c>
      <c r="F69" s="142">
        <v>76.835838317871094</v>
      </c>
      <c r="G69" s="142">
        <v>54.871082305908203</v>
      </c>
      <c r="H69" s="142">
        <v>59.93798828125</v>
      </c>
      <c r="I69" s="142">
        <v>2.6110000000000002</v>
      </c>
      <c r="J69" s="33"/>
    </row>
    <row r="70" spans="4:10" x14ac:dyDescent="0.25">
      <c r="D70" s="287"/>
      <c r="E70" s="141">
        <v>16</v>
      </c>
      <c r="F70" s="142">
        <v>76.208976745605469</v>
      </c>
      <c r="G70" s="142">
        <v>55.154170989990234</v>
      </c>
      <c r="H70" s="142">
        <v>59.163429260253906</v>
      </c>
      <c r="I70" s="142">
        <v>2.7029999999999998</v>
      </c>
      <c r="J70" s="33"/>
    </row>
    <row r="71" spans="4:10" x14ac:dyDescent="0.25">
      <c r="D71" s="287"/>
      <c r="E71" s="141">
        <v>17</v>
      </c>
      <c r="F71" s="142">
        <v>76.114677429199219</v>
      </c>
      <c r="G71" s="142">
        <v>56.071338653564453</v>
      </c>
      <c r="H71" s="142">
        <v>58.538211822509766</v>
      </c>
      <c r="I71" s="142">
        <v>2.7250000000000001</v>
      </c>
      <c r="J71" s="33"/>
    </row>
    <row r="72" spans="4:10" x14ac:dyDescent="0.25">
      <c r="D72" s="287"/>
      <c r="E72" s="141">
        <v>18</v>
      </c>
      <c r="F72" s="142">
        <v>76.035133361816406</v>
      </c>
      <c r="G72" s="142">
        <v>55.941925048828125</v>
      </c>
      <c r="H72" s="142">
        <v>57.779170989990234</v>
      </c>
      <c r="I72" s="142">
        <v>2.6890000000000001</v>
      </c>
      <c r="J72" s="33"/>
    </row>
    <row r="73" spans="4:10" x14ac:dyDescent="0.25">
      <c r="D73" s="287"/>
      <c r="E73" s="141">
        <v>19</v>
      </c>
      <c r="F73" s="142">
        <v>75.926437377929688</v>
      </c>
      <c r="G73" s="142">
        <v>56.091953277587891</v>
      </c>
      <c r="H73" s="142">
        <v>56.983909606933594</v>
      </c>
      <c r="I73" s="142">
        <v>2.7589999999999999</v>
      </c>
      <c r="J73" s="33"/>
    </row>
    <row r="74" spans="4:10" x14ac:dyDescent="0.25">
      <c r="D74" s="287"/>
      <c r="E74" s="141">
        <v>20</v>
      </c>
      <c r="F74" s="142">
        <v>75.707283020019531</v>
      </c>
      <c r="G74" s="142">
        <v>56.601284027099609</v>
      </c>
      <c r="H74" s="142">
        <v>56.544700622558594</v>
      </c>
      <c r="I74" s="142">
        <v>2.782</v>
      </c>
      <c r="J74" s="33"/>
    </row>
    <row r="75" spans="4:10" x14ac:dyDescent="0.25">
      <c r="D75" s="287"/>
      <c r="E75" s="141">
        <v>21</v>
      </c>
      <c r="F75" s="142">
        <v>75.344993591308594</v>
      </c>
      <c r="G75" s="142">
        <v>56.511177062988281</v>
      </c>
      <c r="H75" s="142">
        <v>55.957241058349609</v>
      </c>
      <c r="I75" s="142">
        <v>2.75</v>
      </c>
      <c r="J75" s="33"/>
    </row>
    <row r="76" spans="4:10" x14ac:dyDescent="0.25">
      <c r="D76" s="287"/>
      <c r="E76" s="141">
        <v>22</v>
      </c>
      <c r="F76" s="142">
        <v>75.214019775390625</v>
      </c>
      <c r="G76" s="142">
        <v>55.927082061767578</v>
      </c>
      <c r="H76" s="142">
        <v>55.574581146240234</v>
      </c>
      <c r="I76" s="142">
        <v>2.7189999999999999</v>
      </c>
      <c r="J76" s="33"/>
    </row>
    <row r="77" spans="4:10" x14ac:dyDescent="0.25">
      <c r="D77" s="287"/>
      <c r="E77" s="141">
        <v>23</v>
      </c>
      <c r="F77" s="142">
        <v>74.803558349609375</v>
      </c>
      <c r="G77" s="142">
        <v>55.996692657470703</v>
      </c>
      <c r="H77" s="142">
        <v>55.159221649169922</v>
      </c>
      <c r="I77" s="142">
        <v>2.7610000000000001</v>
      </c>
      <c r="J77" s="33"/>
    </row>
    <row r="78" spans="4:10" x14ac:dyDescent="0.25">
      <c r="D78" s="287"/>
      <c r="E78" s="141">
        <v>24</v>
      </c>
      <c r="F78" s="142">
        <v>74.587562561035156</v>
      </c>
      <c r="G78" s="142">
        <v>56.355754852294922</v>
      </c>
      <c r="H78" s="142">
        <v>54.716583251953125</v>
      </c>
      <c r="I78" s="142">
        <v>2.7810000000000001</v>
      </c>
      <c r="J78" s="33"/>
    </row>
    <row r="79" spans="4:10" x14ac:dyDescent="0.25">
      <c r="D79" s="287"/>
      <c r="E79" s="141">
        <v>25</v>
      </c>
      <c r="F79" s="142">
        <v>74.983680725097656</v>
      </c>
      <c r="G79" s="142">
        <v>56.833515167236328</v>
      </c>
      <c r="H79" s="142">
        <v>54.385200500488281</v>
      </c>
      <c r="I79" s="142">
        <v>2.851</v>
      </c>
      <c r="J79" s="33"/>
    </row>
    <row r="80" spans="4:10" x14ac:dyDescent="0.25">
      <c r="D80" s="287"/>
      <c r="E80" s="141">
        <v>26</v>
      </c>
      <c r="F80" s="142">
        <v>75.260360717773438</v>
      </c>
      <c r="G80" s="142">
        <v>57.555950164794922</v>
      </c>
      <c r="H80" s="142">
        <v>54.13250732421875</v>
      </c>
      <c r="I80" s="142">
        <v>2.9359999999999999</v>
      </c>
      <c r="J80" s="33"/>
    </row>
    <row r="81" spans="4:10" x14ac:dyDescent="0.25">
      <c r="D81" s="287"/>
      <c r="E81" s="141">
        <v>27</v>
      </c>
      <c r="F81" s="142">
        <v>75.019706726074219</v>
      </c>
      <c r="G81" s="142">
        <v>58.013290405273438</v>
      </c>
      <c r="H81" s="142">
        <v>53.711002349853516</v>
      </c>
      <c r="I81" s="142">
        <v>2.9620000000000002</v>
      </c>
      <c r="J81" s="33"/>
    </row>
    <row r="82" spans="4:10" x14ac:dyDescent="0.25">
      <c r="D82" s="287"/>
      <c r="E82" s="141">
        <v>28</v>
      </c>
      <c r="F82" s="142">
        <v>74.940414428710938</v>
      </c>
      <c r="G82" s="142">
        <v>58.336170196533203</v>
      </c>
      <c r="H82" s="142">
        <v>53.228919982910156</v>
      </c>
      <c r="I82" s="142">
        <v>3.0419999999999998</v>
      </c>
      <c r="J82" s="33"/>
    </row>
    <row r="83" spans="4:10" x14ac:dyDescent="0.25">
      <c r="D83" s="287"/>
      <c r="E83" s="141">
        <v>29</v>
      </c>
      <c r="F83" s="142">
        <v>75.43768310546875</v>
      </c>
      <c r="G83" s="142">
        <v>59.197803497314453</v>
      </c>
      <c r="H83" s="142">
        <v>52.808990478515625</v>
      </c>
      <c r="I83" s="142">
        <v>3.1619999999999999</v>
      </c>
      <c r="J83" s="33"/>
    </row>
    <row r="84" spans="4:10" x14ac:dyDescent="0.25">
      <c r="D84" s="287"/>
      <c r="E84" s="141">
        <v>30</v>
      </c>
      <c r="F84" s="142">
        <v>75.190261840820313</v>
      </c>
      <c r="G84" s="142">
        <v>59.928047180175781</v>
      </c>
      <c r="H84" s="142">
        <v>52.469905853271484</v>
      </c>
      <c r="I84" s="142">
        <v>3.044</v>
      </c>
      <c r="J84" s="33"/>
    </row>
    <row r="85" spans="4:10" x14ac:dyDescent="0.25">
      <c r="D85" s="287"/>
      <c r="E85" s="141">
        <v>31</v>
      </c>
      <c r="F85" s="142">
        <v>75.500297546386719</v>
      </c>
      <c r="G85" s="142">
        <v>59.93231201171875</v>
      </c>
      <c r="H85" s="142">
        <v>52.177753448486328</v>
      </c>
      <c r="I85" s="142">
        <v>2.9430000000000001</v>
      </c>
      <c r="J85" s="33"/>
    </row>
    <row r="86" spans="4:10" x14ac:dyDescent="0.25">
      <c r="D86" s="287"/>
      <c r="E86" s="141">
        <v>32</v>
      </c>
      <c r="F86" s="142">
        <v>75.329536437988281</v>
      </c>
      <c r="G86" s="142">
        <v>60.485321044921875</v>
      </c>
      <c r="H86" s="142">
        <v>52.171958923339844</v>
      </c>
      <c r="I86" s="142">
        <v>2.8759999999999999</v>
      </c>
      <c r="J86" s="33"/>
    </row>
    <row r="87" spans="4:10" x14ac:dyDescent="0.25">
      <c r="D87" s="287"/>
      <c r="E87" s="141">
        <v>33</v>
      </c>
      <c r="F87" s="142">
        <v>75.626846313476563</v>
      </c>
      <c r="G87" s="142">
        <v>60.426723480224609</v>
      </c>
      <c r="H87" s="142">
        <v>52.172557830810547</v>
      </c>
      <c r="I87" s="142">
        <v>3.0059999999999998</v>
      </c>
      <c r="J87" s="33"/>
    </row>
    <row r="88" spans="4:10" x14ac:dyDescent="0.25">
      <c r="D88" s="287"/>
      <c r="E88" s="141">
        <v>34</v>
      </c>
      <c r="F88" s="142">
        <v>75.951644897460938</v>
      </c>
      <c r="G88" s="142">
        <v>60.365951538085938</v>
      </c>
      <c r="H88" s="142">
        <v>51.968631744384766</v>
      </c>
      <c r="I88" s="142">
        <v>3.137</v>
      </c>
      <c r="J88" s="33"/>
    </row>
    <row r="89" spans="4:10" x14ac:dyDescent="0.25">
      <c r="D89" s="287"/>
      <c r="E89" s="141">
        <v>35</v>
      </c>
      <c r="F89" s="142">
        <v>75.732429504394531</v>
      </c>
      <c r="G89" s="142">
        <v>59.661304473876953</v>
      </c>
      <c r="H89" s="142">
        <v>51.515663146972656</v>
      </c>
      <c r="I89" s="142">
        <v>3.2509999999999999</v>
      </c>
      <c r="J89" s="33"/>
    </row>
    <row r="90" spans="4:10" x14ac:dyDescent="0.25">
      <c r="D90" s="286"/>
      <c r="E90" s="141">
        <v>36</v>
      </c>
      <c r="F90" s="142">
        <v>75.68927001953125</v>
      </c>
      <c r="G90" s="142">
        <v>60.360671997070313</v>
      </c>
      <c r="H90" s="142">
        <v>51.291831970214844</v>
      </c>
      <c r="I90" s="142">
        <v>3.4159999999999999</v>
      </c>
      <c r="J90" s="33"/>
    </row>
    <row r="91" spans="4:10" x14ac:dyDescent="0.25">
      <c r="J91" s="33"/>
    </row>
    <row r="92" spans="4:10" x14ac:dyDescent="0.25">
      <c r="J92" s="33"/>
    </row>
  </sheetData>
  <mergeCells count="3">
    <mergeCell ref="D6:D29"/>
    <mergeCell ref="D31:D54"/>
    <mergeCell ref="D55:D90"/>
  </mergeCells>
  <pageMargins left="0.7" right="0.7" top="0.75" bottom="0.75" header="0.3" footer="0.3"/>
  <pageSetup paperSize="9" orientation="portrait" horizontalDpi="0" verticalDpi="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DC1FA-B43C-4826-BCEB-945C4C728E6E}">
  <dimension ref="B2:J57"/>
  <sheetViews>
    <sheetView showGridLines="0" zoomScaleNormal="100" workbookViewId="0">
      <selection activeCell="B30" sqref="B30"/>
    </sheetView>
  </sheetViews>
  <sheetFormatPr baseColWidth="10" defaultColWidth="10.25" defaultRowHeight="13.5" customHeight="1" x14ac:dyDescent="0.25"/>
  <cols>
    <col min="1" max="1" width="10.25" style="19"/>
    <col min="2" max="2" width="79.125" style="19" customWidth="1"/>
    <col min="3" max="3" width="10.75" style="19" customWidth="1"/>
    <col min="4" max="4" width="20.75" style="19" bestFit="1" customWidth="1"/>
    <col min="5" max="5" width="10.25" style="19"/>
    <col min="6" max="6" width="11.625" style="19" bestFit="1" customWidth="1"/>
    <col min="7" max="8" width="10.25" style="19"/>
    <col min="9" max="9" width="12.125" style="19" bestFit="1" customWidth="1"/>
    <col min="10" max="16384" width="10.25" style="19"/>
  </cols>
  <sheetData>
    <row r="2" spans="2:10" ht="33" customHeight="1" x14ac:dyDescent="0.25">
      <c r="B2" s="294" t="s">
        <v>307</v>
      </c>
      <c r="C2" s="294"/>
      <c r="F2" s="299"/>
      <c r="G2" s="299"/>
      <c r="H2" s="299"/>
      <c r="I2" s="299"/>
      <c r="J2" s="299"/>
    </row>
    <row r="3" spans="2:10" ht="14.25" x14ac:dyDescent="0.25">
      <c r="B3" s="157" t="s">
        <v>182</v>
      </c>
      <c r="C3" s="157"/>
    </row>
    <row r="4" spans="2:10" ht="14.25" x14ac:dyDescent="0.25">
      <c r="B4" s="157" t="s">
        <v>308</v>
      </c>
      <c r="C4" s="157"/>
    </row>
    <row r="5" spans="2:10" ht="30.75" customHeight="1" x14ac:dyDescent="0.25">
      <c r="D5" s="140"/>
      <c r="E5" s="140"/>
      <c r="F5" s="140" t="s">
        <v>221</v>
      </c>
      <c r="G5" s="140" t="s">
        <v>238</v>
      </c>
      <c r="H5" s="140" t="s">
        <v>309</v>
      </c>
      <c r="I5" s="140" t="s">
        <v>310</v>
      </c>
      <c r="J5" s="140" t="s">
        <v>311</v>
      </c>
    </row>
    <row r="6" spans="2:10" x14ac:dyDescent="0.25">
      <c r="D6" s="287" t="s">
        <v>223</v>
      </c>
      <c r="E6" s="141">
        <v>-13</v>
      </c>
      <c r="F6" s="142">
        <v>0.6</v>
      </c>
      <c r="G6" s="142">
        <v>0.3</v>
      </c>
      <c r="H6" s="142">
        <v>0.58799999999999997</v>
      </c>
      <c r="I6" s="142">
        <v>1.1879999999999999</v>
      </c>
      <c r="J6" s="142">
        <v>1.2000000000000011E-2</v>
      </c>
    </row>
    <row r="7" spans="2:10" x14ac:dyDescent="0.25">
      <c r="D7" s="287"/>
      <c r="E7" s="141">
        <v>-12</v>
      </c>
      <c r="F7" s="142">
        <v>0.6</v>
      </c>
      <c r="G7" s="142">
        <v>0.4</v>
      </c>
      <c r="H7" s="142">
        <v>0.78400000000000003</v>
      </c>
      <c r="I7" s="142">
        <v>1.3839999999999999</v>
      </c>
      <c r="J7" s="142">
        <v>-0.18400000000000005</v>
      </c>
    </row>
    <row r="8" spans="2:10" x14ac:dyDescent="0.25">
      <c r="D8" s="287"/>
      <c r="E8" s="141">
        <v>-11</v>
      </c>
      <c r="F8" s="142">
        <v>0.8</v>
      </c>
      <c r="G8" s="142">
        <v>0.5</v>
      </c>
      <c r="H8" s="142">
        <v>0.98</v>
      </c>
      <c r="I8" s="142">
        <v>1.78</v>
      </c>
      <c r="J8" s="142">
        <v>-0.17999999999999994</v>
      </c>
    </row>
    <row r="9" spans="2:10" x14ac:dyDescent="0.25">
      <c r="D9" s="287"/>
      <c r="E9" s="141">
        <v>-10</v>
      </c>
      <c r="F9" s="142">
        <v>0.4</v>
      </c>
      <c r="G9" s="142">
        <v>0.5</v>
      </c>
      <c r="H9" s="142">
        <v>0.98</v>
      </c>
      <c r="I9" s="142">
        <v>1.38</v>
      </c>
      <c r="J9" s="142">
        <v>-0.57999999999999996</v>
      </c>
    </row>
    <row r="10" spans="2:10" x14ac:dyDescent="0.25">
      <c r="D10" s="287"/>
      <c r="E10" s="141">
        <v>-9</v>
      </c>
      <c r="F10" s="142">
        <v>-0.2</v>
      </c>
      <c r="G10" s="142">
        <v>0.6</v>
      </c>
      <c r="H10" s="142">
        <v>1.1759999999999999</v>
      </c>
      <c r="I10" s="142">
        <v>0.97599999999999998</v>
      </c>
      <c r="J10" s="142">
        <v>-1.3759999999999999</v>
      </c>
    </row>
    <row r="11" spans="2:10" x14ac:dyDescent="0.25">
      <c r="D11" s="287"/>
      <c r="E11" s="141">
        <v>-8</v>
      </c>
      <c r="F11" s="142">
        <v>0.70000000000000007</v>
      </c>
      <c r="G11" s="142">
        <v>0.6</v>
      </c>
      <c r="H11" s="142">
        <v>1.1759999999999999</v>
      </c>
      <c r="I11" s="142">
        <v>1.8759999999999999</v>
      </c>
      <c r="J11" s="142">
        <v>-0.47599999999999987</v>
      </c>
    </row>
    <row r="12" spans="2:10" x14ac:dyDescent="0.25">
      <c r="D12" s="287"/>
      <c r="E12" s="141">
        <v>-7</v>
      </c>
      <c r="F12" s="142">
        <v>1</v>
      </c>
      <c r="G12" s="142">
        <v>0.6</v>
      </c>
      <c r="H12" s="142">
        <v>1.1759999999999999</v>
      </c>
      <c r="I12" s="142">
        <v>2.1760000000000002</v>
      </c>
      <c r="J12" s="142">
        <v>-0.17599999999999993</v>
      </c>
    </row>
    <row r="13" spans="2:10" x14ac:dyDescent="0.25">
      <c r="D13" s="287"/>
      <c r="E13" s="141">
        <v>-6</v>
      </c>
      <c r="F13" s="142">
        <v>1.3</v>
      </c>
      <c r="G13" s="142">
        <v>0.6</v>
      </c>
      <c r="H13" s="142">
        <v>1.1759999999999999</v>
      </c>
      <c r="I13" s="142">
        <v>2.476</v>
      </c>
      <c r="J13" s="142">
        <v>0.12400000000000011</v>
      </c>
    </row>
    <row r="14" spans="2:10" ht="13.5" customHeight="1" x14ac:dyDescent="0.25">
      <c r="D14" s="287"/>
      <c r="E14" s="141">
        <v>-5</v>
      </c>
      <c r="F14" s="142">
        <v>1.6</v>
      </c>
      <c r="G14" s="142">
        <v>0.6</v>
      </c>
      <c r="H14" s="142">
        <v>1.1759999999999999</v>
      </c>
      <c r="I14" s="142">
        <v>2.7759999999999998</v>
      </c>
      <c r="J14" s="142">
        <v>0.42400000000000015</v>
      </c>
    </row>
    <row r="15" spans="2:10" x14ac:dyDescent="0.25">
      <c r="D15" s="287"/>
      <c r="E15" s="141">
        <v>-4</v>
      </c>
      <c r="F15" s="142">
        <v>2</v>
      </c>
      <c r="G15" s="142">
        <v>0.6</v>
      </c>
      <c r="H15" s="142">
        <v>1.1759999999999999</v>
      </c>
      <c r="I15" s="142">
        <v>3.1760000000000002</v>
      </c>
      <c r="J15" s="142">
        <v>0.82400000000000007</v>
      </c>
    </row>
    <row r="16" spans="2:10" x14ac:dyDescent="0.25">
      <c r="D16" s="287"/>
      <c r="E16" s="141">
        <v>-3</v>
      </c>
      <c r="F16" s="142">
        <v>0.2</v>
      </c>
      <c r="G16" s="142">
        <v>0.6</v>
      </c>
      <c r="H16" s="142">
        <v>1.1759999999999999</v>
      </c>
      <c r="I16" s="142">
        <v>1.3759999999999999</v>
      </c>
      <c r="J16" s="142">
        <v>-0.97599999999999998</v>
      </c>
    </row>
    <row r="17" spans="4:10" ht="13.5" customHeight="1" x14ac:dyDescent="0.25">
      <c r="D17" s="287"/>
      <c r="E17" s="141">
        <v>-2</v>
      </c>
      <c r="F17" s="142"/>
      <c r="G17" s="142"/>
      <c r="H17" s="142"/>
      <c r="I17" s="142"/>
      <c r="J17" s="142"/>
    </row>
    <row r="18" spans="4:10" x14ac:dyDescent="0.25">
      <c r="D18" s="287"/>
      <c r="E18" s="141">
        <v>-1</v>
      </c>
      <c r="F18" s="142">
        <v>45.5</v>
      </c>
      <c r="G18" s="142">
        <v>0.70000000000000007</v>
      </c>
      <c r="H18" s="142">
        <v>1.3720000000000001</v>
      </c>
      <c r="I18" s="142">
        <v>46.872</v>
      </c>
      <c r="J18" s="142">
        <v>44.128</v>
      </c>
    </row>
    <row r="19" spans="4:10" ht="13.5" customHeight="1" x14ac:dyDescent="0.25">
      <c r="D19" s="286"/>
      <c r="E19" s="141"/>
      <c r="F19" s="142">
        <v>42.8</v>
      </c>
      <c r="G19" s="142">
        <v>0.70000000000000007</v>
      </c>
      <c r="H19" s="142">
        <v>1.3720000000000001</v>
      </c>
      <c r="I19" s="142">
        <v>44.171999999999997</v>
      </c>
      <c r="J19" s="142">
        <v>41.427999999999997</v>
      </c>
    </row>
    <row r="20" spans="4:10" x14ac:dyDescent="0.25">
      <c r="D20" s="285" t="s">
        <v>224</v>
      </c>
      <c r="E20" s="141">
        <f t="shared" ref="E20:E55" si="0">+E19+1</f>
        <v>1</v>
      </c>
      <c r="F20" s="142">
        <v>40.9</v>
      </c>
      <c r="G20" s="142">
        <v>0.70000000000000007</v>
      </c>
      <c r="H20" s="142">
        <v>1.3720000000000001</v>
      </c>
      <c r="I20" s="142">
        <v>42.271999999999998</v>
      </c>
      <c r="J20" s="142">
        <v>39.527999999999999</v>
      </c>
    </row>
    <row r="21" spans="4:10" x14ac:dyDescent="0.25">
      <c r="D21" s="287"/>
      <c r="E21" s="141">
        <f t="shared" si="0"/>
        <v>2</v>
      </c>
      <c r="F21" s="142">
        <v>39.200000000000003</v>
      </c>
      <c r="G21" s="142">
        <v>0.70000000000000007</v>
      </c>
      <c r="H21" s="142">
        <v>1.3720000000000001</v>
      </c>
      <c r="I21" s="142">
        <v>40.572000000000003</v>
      </c>
      <c r="J21" s="142">
        <v>37.828000000000003</v>
      </c>
    </row>
    <row r="22" spans="4:10" ht="13.5" customHeight="1" x14ac:dyDescent="0.25">
      <c r="D22" s="287"/>
      <c r="E22" s="141">
        <f t="shared" si="0"/>
        <v>3</v>
      </c>
      <c r="F22" s="142">
        <v>36.700000000000003</v>
      </c>
      <c r="G22" s="142">
        <v>0.70000000000000007</v>
      </c>
      <c r="H22" s="142">
        <v>1.3720000000000001</v>
      </c>
      <c r="I22" s="142">
        <v>38.072000000000003</v>
      </c>
      <c r="J22" s="142">
        <v>35.328000000000003</v>
      </c>
    </row>
    <row r="23" spans="4:10" x14ac:dyDescent="0.25">
      <c r="D23" s="287"/>
      <c r="E23" s="141">
        <f t="shared" si="0"/>
        <v>4</v>
      </c>
      <c r="F23" s="142">
        <v>36</v>
      </c>
      <c r="G23" s="142">
        <v>0.70000000000000007</v>
      </c>
      <c r="H23" s="142">
        <v>1.3720000000000001</v>
      </c>
      <c r="I23" s="142">
        <v>37.372</v>
      </c>
      <c r="J23" s="142">
        <v>34.628</v>
      </c>
    </row>
    <row r="24" spans="4:10" x14ac:dyDescent="0.25">
      <c r="D24" s="287"/>
      <c r="E24" s="141">
        <f t="shared" si="0"/>
        <v>5</v>
      </c>
      <c r="F24" s="142">
        <v>35.5</v>
      </c>
      <c r="G24" s="142">
        <v>0.8</v>
      </c>
      <c r="H24" s="142">
        <v>1.5680000000000001</v>
      </c>
      <c r="I24" s="142">
        <v>37.067999999999998</v>
      </c>
      <c r="J24" s="142">
        <v>33.932000000000002</v>
      </c>
    </row>
    <row r="25" spans="4:10" x14ac:dyDescent="0.25">
      <c r="D25" s="287"/>
      <c r="E25" s="141">
        <f t="shared" si="0"/>
        <v>6</v>
      </c>
      <c r="F25" s="142">
        <v>34.300000000000004</v>
      </c>
      <c r="G25" s="142">
        <v>0.8</v>
      </c>
      <c r="H25" s="142">
        <v>1.5680000000000001</v>
      </c>
      <c r="I25" s="142">
        <v>35.868000000000002</v>
      </c>
      <c r="J25" s="142">
        <v>32.732000000000006</v>
      </c>
    </row>
    <row r="26" spans="4:10" x14ac:dyDescent="0.25">
      <c r="D26" s="287"/>
      <c r="E26" s="141">
        <f t="shared" si="0"/>
        <v>7</v>
      </c>
      <c r="F26" s="142">
        <v>33.700000000000003</v>
      </c>
      <c r="G26" s="142">
        <v>0.8</v>
      </c>
      <c r="H26" s="142">
        <v>1.5680000000000001</v>
      </c>
      <c r="I26" s="142">
        <v>35.268000000000001</v>
      </c>
      <c r="J26" s="142">
        <v>32.132000000000005</v>
      </c>
    </row>
    <row r="27" spans="4:10" x14ac:dyDescent="0.25">
      <c r="D27" s="287"/>
      <c r="E27" s="141">
        <f t="shared" si="0"/>
        <v>8</v>
      </c>
      <c r="F27" s="142">
        <v>33.200000000000003</v>
      </c>
      <c r="G27" s="142">
        <v>0.8</v>
      </c>
      <c r="H27" s="142">
        <v>1.5680000000000001</v>
      </c>
      <c r="I27" s="142">
        <v>34.768000000000001</v>
      </c>
      <c r="J27" s="142">
        <v>31.632000000000001</v>
      </c>
    </row>
    <row r="28" spans="4:10" x14ac:dyDescent="0.25">
      <c r="D28" s="287"/>
      <c r="E28" s="141">
        <f t="shared" si="0"/>
        <v>9</v>
      </c>
      <c r="F28" s="142">
        <v>33.4</v>
      </c>
      <c r="G28" s="142">
        <v>0.8</v>
      </c>
      <c r="H28" s="142">
        <v>1.5680000000000001</v>
      </c>
      <c r="I28" s="142">
        <v>34.967999999999996</v>
      </c>
      <c r="J28" s="142">
        <v>31.831999999999997</v>
      </c>
    </row>
    <row r="29" spans="4:10" x14ac:dyDescent="0.25">
      <c r="D29" s="287"/>
      <c r="E29" s="141">
        <f t="shared" si="0"/>
        <v>10</v>
      </c>
      <c r="F29" s="142">
        <v>32.5</v>
      </c>
      <c r="G29" s="142">
        <v>0.8</v>
      </c>
      <c r="H29" s="142">
        <v>1.5680000000000001</v>
      </c>
      <c r="I29" s="142">
        <v>34.067999999999998</v>
      </c>
      <c r="J29" s="142">
        <v>30.931999999999999</v>
      </c>
    </row>
    <row r="30" spans="4:10" x14ac:dyDescent="0.25">
      <c r="D30" s="287"/>
      <c r="E30" s="141">
        <f t="shared" si="0"/>
        <v>11</v>
      </c>
      <c r="F30" s="142">
        <v>31.7</v>
      </c>
      <c r="G30" s="142">
        <v>0.8</v>
      </c>
      <c r="H30" s="142">
        <v>1.5680000000000001</v>
      </c>
      <c r="I30" s="142">
        <v>33.268000000000001</v>
      </c>
      <c r="J30" s="142">
        <v>30.131999999999998</v>
      </c>
    </row>
    <row r="31" spans="4:10" x14ac:dyDescent="0.25">
      <c r="D31" s="287"/>
      <c r="E31" s="141">
        <f t="shared" si="0"/>
        <v>12</v>
      </c>
      <c r="F31" s="142">
        <v>30.8</v>
      </c>
      <c r="G31" s="142">
        <v>0.8</v>
      </c>
      <c r="H31" s="142">
        <v>1.5680000000000001</v>
      </c>
      <c r="I31" s="142">
        <v>32.368000000000002</v>
      </c>
      <c r="J31" s="142">
        <v>29.231999999999999</v>
      </c>
    </row>
    <row r="32" spans="4:10" x14ac:dyDescent="0.25">
      <c r="D32" s="287"/>
      <c r="E32" s="141">
        <f t="shared" si="0"/>
        <v>13</v>
      </c>
      <c r="F32" s="142">
        <v>29.799999999999997</v>
      </c>
      <c r="G32" s="142">
        <v>0.8</v>
      </c>
      <c r="H32" s="142">
        <v>1.5680000000000001</v>
      </c>
      <c r="I32" s="142">
        <v>31.367999999999999</v>
      </c>
      <c r="J32" s="142">
        <v>28.231999999999996</v>
      </c>
    </row>
    <row r="33" spans="4:10" x14ac:dyDescent="0.25">
      <c r="D33" s="287"/>
      <c r="E33" s="141">
        <f t="shared" si="0"/>
        <v>14</v>
      </c>
      <c r="F33" s="142">
        <v>28.599999999999998</v>
      </c>
      <c r="G33" s="142">
        <v>0.8</v>
      </c>
      <c r="H33" s="142">
        <v>1.5680000000000001</v>
      </c>
      <c r="I33" s="142">
        <v>30.167999999999999</v>
      </c>
      <c r="J33" s="142">
        <v>27.031999999999996</v>
      </c>
    </row>
    <row r="34" spans="4:10" x14ac:dyDescent="0.25">
      <c r="D34" s="287"/>
      <c r="E34" s="141">
        <f t="shared" si="0"/>
        <v>15</v>
      </c>
      <c r="F34" s="142">
        <v>27.500000000000004</v>
      </c>
      <c r="G34" s="142">
        <v>0.8</v>
      </c>
      <c r="H34" s="142">
        <v>1.5680000000000001</v>
      </c>
      <c r="I34" s="142">
        <v>29.068000000000005</v>
      </c>
      <c r="J34" s="142">
        <v>25.932000000000002</v>
      </c>
    </row>
    <row r="35" spans="4:10" x14ac:dyDescent="0.25">
      <c r="D35" s="287"/>
      <c r="E35" s="141">
        <f t="shared" si="0"/>
        <v>16</v>
      </c>
      <c r="F35" s="142">
        <v>27.6</v>
      </c>
      <c r="G35" s="142">
        <v>0.8</v>
      </c>
      <c r="H35" s="142">
        <v>1.5680000000000001</v>
      </c>
      <c r="I35" s="142">
        <v>29.168000000000003</v>
      </c>
      <c r="J35" s="142">
        <v>26.032</v>
      </c>
    </row>
    <row r="36" spans="4:10" x14ac:dyDescent="0.25">
      <c r="D36" s="287"/>
      <c r="E36" s="141">
        <f t="shared" si="0"/>
        <v>17</v>
      </c>
      <c r="F36" s="142">
        <v>27.6</v>
      </c>
      <c r="G36" s="142">
        <v>0.8</v>
      </c>
      <c r="H36" s="142">
        <v>1.5680000000000001</v>
      </c>
      <c r="I36" s="142">
        <v>29.168000000000003</v>
      </c>
      <c r="J36" s="142">
        <v>26.032</v>
      </c>
    </row>
    <row r="37" spans="4:10" x14ac:dyDescent="0.25">
      <c r="D37" s="287"/>
      <c r="E37" s="141">
        <f t="shared" si="0"/>
        <v>18</v>
      </c>
      <c r="F37" s="142">
        <v>26.8</v>
      </c>
      <c r="G37" s="142">
        <v>0.8</v>
      </c>
      <c r="H37" s="142">
        <v>1.5680000000000001</v>
      </c>
      <c r="I37" s="142">
        <v>28.368000000000002</v>
      </c>
      <c r="J37" s="142">
        <v>25.231999999999999</v>
      </c>
    </row>
    <row r="38" spans="4:10" ht="13.5" customHeight="1" x14ac:dyDescent="0.25">
      <c r="D38" s="287"/>
      <c r="E38" s="141">
        <f t="shared" si="0"/>
        <v>19</v>
      </c>
      <c r="F38" s="142">
        <v>26.700000000000003</v>
      </c>
      <c r="G38" s="142">
        <v>0.8</v>
      </c>
      <c r="H38" s="142">
        <v>1.5680000000000001</v>
      </c>
      <c r="I38" s="142">
        <v>28.268000000000004</v>
      </c>
      <c r="J38" s="142">
        <v>25.132000000000001</v>
      </c>
    </row>
    <row r="39" spans="4:10" x14ac:dyDescent="0.25">
      <c r="D39" s="287"/>
      <c r="E39" s="141">
        <f t="shared" si="0"/>
        <v>20</v>
      </c>
      <c r="F39" s="142">
        <v>27.400000000000002</v>
      </c>
      <c r="G39" s="142">
        <v>0.8</v>
      </c>
      <c r="H39" s="142">
        <v>1.5680000000000001</v>
      </c>
      <c r="I39" s="142">
        <v>28.968000000000004</v>
      </c>
      <c r="J39" s="142">
        <v>25.832000000000001</v>
      </c>
    </row>
    <row r="40" spans="4:10" x14ac:dyDescent="0.25">
      <c r="D40" s="287"/>
      <c r="E40" s="141">
        <f t="shared" si="0"/>
        <v>21</v>
      </c>
      <c r="F40" s="142">
        <v>26.900000000000002</v>
      </c>
      <c r="G40" s="142">
        <v>0.89999999999999991</v>
      </c>
      <c r="H40" s="142">
        <v>1.7639999999999998</v>
      </c>
      <c r="I40" s="142">
        <v>28.664000000000001</v>
      </c>
      <c r="J40" s="142">
        <v>25.136000000000003</v>
      </c>
    </row>
    <row r="41" spans="4:10" x14ac:dyDescent="0.25">
      <c r="D41" s="287"/>
      <c r="E41" s="141">
        <f t="shared" si="0"/>
        <v>22</v>
      </c>
      <c r="F41" s="142">
        <v>26.5</v>
      </c>
      <c r="G41" s="142">
        <v>0.89999999999999991</v>
      </c>
      <c r="H41" s="142">
        <v>1.7639999999999998</v>
      </c>
      <c r="I41" s="142">
        <v>28.263999999999999</v>
      </c>
      <c r="J41" s="142">
        <v>24.736000000000001</v>
      </c>
    </row>
    <row r="42" spans="4:10" x14ac:dyDescent="0.25">
      <c r="D42" s="287"/>
      <c r="E42" s="141">
        <f t="shared" si="0"/>
        <v>23</v>
      </c>
      <c r="F42" s="142">
        <v>26.3</v>
      </c>
      <c r="G42" s="142">
        <v>0.89999999999999991</v>
      </c>
      <c r="H42" s="142">
        <v>1.7639999999999998</v>
      </c>
      <c r="I42" s="142">
        <v>28.064</v>
      </c>
      <c r="J42" s="142">
        <v>24.536000000000001</v>
      </c>
    </row>
    <row r="43" spans="4:10" x14ac:dyDescent="0.25">
      <c r="D43" s="287"/>
      <c r="E43" s="141">
        <f t="shared" si="0"/>
        <v>24</v>
      </c>
      <c r="F43" s="142">
        <v>25.4</v>
      </c>
      <c r="G43" s="142">
        <v>0.89999999999999991</v>
      </c>
      <c r="H43" s="142">
        <v>1.7639999999999998</v>
      </c>
      <c r="I43" s="142">
        <v>27.163999999999998</v>
      </c>
      <c r="J43" s="142">
        <v>23.635999999999999</v>
      </c>
    </row>
    <row r="44" spans="4:10" x14ac:dyDescent="0.25">
      <c r="D44" s="287"/>
      <c r="E44" s="141">
        <f t="shared" si="0"/>
        <v>25</v>
      </c>
      <c r="F44" s="142">
        <v>24.9</v>
      </c>
      <c r="G44" s="142">
        <v>0.89999999999999991</v>
      </c>
      <c r="H44" s="142">
        <v>1.7639999999999998</v>
      </c>
      <c r="I44" s="142">
        <v>26.663999999999998</v>
      </c>
      <c r="J44" s="142">
        <v>23.135999999999999</v>
      </c>
    </row>
    <row r="45" spans="4:10" x14ac:dyDescent="0.25">
      <c r="D45" s="287"/>
      <c r="E45" s="141">
        <f t="shared" si="0"/>
        <v>26</v>
      </c>
      <c r="F45" s="142">
        <v>24.099999999999998</v>
      </c>
      <c r="G45" s="142">
        <v>0.89999999999999991</v>
      </c>
      <c r="H45" s="142">
        <v>1.7639999999999998</v>
      </c>
      <c r="I45" s="142">
        <v>25.863999999999997</v>
      </c>
      <c r="J45" s="142">
        <v>22.335999999999999</v>
      </c>
    </row>
    <row r="46" spans="4:10" x14ac:dyDescent="0.25">
      <c r="D46" s="287"/>
      <c r="E46" s="141">
        <f t="shared" si="0"/>
        <v>27</v>
      </c>
      <c r="F46" s="142">
        <v>24.2</v>
      </c>
      <c r="G46" s="142">
        <v>0.89999999999999991</v>
      </c>
      <c r="H46" s="142">
        <v>1.7639999999999998</v>
      </c>
      <c r="I46" s="142">
        <v>25.963999999999999</v>
      </c>
      <c r="J46" s="142">
        <v>22.436</v>
      </c>
    </row>
    <row r="47" spans="4:10" x14ac:dyDescent="0.25">
      <c r="D47" s="287"/>
      <c r="E47" s="141">
        <f t="shared" si="0"/>
        <v>28</v>
      </c>
      <c r="F47" s="142">
        <v>23.799999999999997</v>
      </c>
      <c r="G47" s="142">
        <v>0.89999999999999991</v>
      </c>
      <c r="H47" s="142">
        <v>1.7639999999999998</v>
      </c>
      <c r="I47" s="142">
        <v>25.563999999999997</v>
      </c>
      <c r="J47" s="142">
        <v>22.035999999999998</v>
      </c>
    </row>
    <row r="48" spans="4:10" x14ac:dyDescent="0.25">
      <c r="D48" s="287"/>
      <c r="E48" s="141">
        <f t="shared" si="0"/>
        <v>29</v>
      </c>
      <c r="F48" s="142">
        <v>24.099999999999998</v>
      </c>
      <c r="G48" s="142">
        <v>0.89999999999999991</v>
      </c>
      <c r="H48" s="142">
        <v>1.7639999999999998</v>
      </c>
      <c r="I48" s="142">
        <v>25.863999999999997</v>
      </c>
      <c r="J48" s="142">
        <v>22.335999999999999</v>
      </c>
    </row>
    <row r="49" spans="4:10" x14ac:dyDescent="0.25">
      <c r="D49" s="287"/>
      <c r="E49" s="141">
        <f t="shared" si="0"/>
        <v>30</v>
      </c>
      <c r="F49" s="142">
        <v>23.1</v>
      </c>
      <c r="G49" s="142">
        <v>0.89999999999999991</v>
      </c>
      <c r="H49" s="142">
        <v>1.7639999999999998</v>
      </c>
      <c r="I49" s="142">
        <v>24.864000000000001</v>
      </c>
      <c r="J49" s="142">
        <v>21.336000000000002</v>
      </c>
    </row>
    <row r="50" spans="4:10" ht="13.5" customHeight="1" x14ac:dyDescent="0.25">
      <c r="D50" s="287"/>
      <c r="E50" s="141">
        <f t="shared" si="0"/>
        <v>31</v>
      </c>
      <c r="F50" s="142">
        <v>23.3</v>
      </c>
      <c r="G50" s="142">
        <v>1</v>
      </c>
      <c r="H50" s="142">
        <v>1.96</v>
      </c>
      <c r="I50" s="142">
        <v>25.26</v>
      </c>
      <c r="J50" s="142">
        <v>21.34</v>
      </c>
    </row>
    <row r="51" spans="4:10" x14ac:dyDescent="0.25">
      <c r="D51" s="287"/>
      <c r="E51" s="141">
        <f t="shared" si="0"/>
        <v>32</v>
      </c>
      <c r="F51" s="142">
        <v>23.599999999999998</v>
      </c>
      <c r="G51" s="142">
        <v>1</v>
      </c>
      <c r="H51" s="142">
        <v>1.96</v>
      </c>
      <c r="I51" s="142">
        <v>25.56</v>
      </c>
      <c r="J51" s="142">
        <v>21.639999999999997</v>
      </c>
    </row>
    <row r="52" spans="4:10" x14ac:dyDescent="0.25">
      <c r="D52" s="287"/>
      <c r="E52" s="141">
        <f t="shared" si="0"/>
        <v>33</v>
      </c>
      <c r="F52" s="142">
        <v>24.099999999999998</v>
      </c>
      <c r="G52" s="142">
        <v>1</v>
      </c>
      <c r="H52" s="142">
        <v>1.96</v>
      </c>
      <c r="I52" s="142">
        <v>26.06</v>
      </c>
      <c r="J52" s="142">
        <v>22.139999999999997</v>
      </c>
    </row>
    <row r="53" spans="4:10" x14ac:dyDescent="0.25">
      <c r="D53" s="287"/>
      <c r="E53" s="141">
        <f t="shared" si="0"/>
        <v>34</v>
      </c>
      <c r="F53" s="142">
        <v>22.900000000000002</v>
      </c>
      <c r="G53" s="142">
        <v>1</v>
      </c>
      <c r="H53" s="142">
        <v>1.96</v>
      </c>
      <c r="I53" s="142">
        <v>24.860000000000003</v>
      </c>
      <c r="J53" s="142">
        <v>20.94</v>
      </c>
    </row>
    <row r="54" spans="4:10" x14ac:dyDescent="0.25">
      <c r="D54" s="287"/>
      <c r="E54" s="141">
        <f t="shared" si="0"/>
        <v>35</v>
      </c>
      <c r="F54" s="145"/>
      <c r="G54" s="145"/>
      <c r="H54" s="145"/>
      <c r="I54" s="145"/>
      <c r="J54" s="145"/>
    </row>
    <row r="55" spans="4:10" x14ac:dyDescent="0.25">
      <c r="D55" s="286"/>
      <c r="E55" s="141">
        <f t="shared" si="0"/>
        <v>36</v>
      </c>
      <c r="F55" s="145"/>
      <c r="G55" s="145"/>
      <c r="H55" s="145"/>
      <c r="I55" s="145"/>
      <c r="J55" s="145"/>
    </row>
    <row r="56" spans="4:10" x14ac:dyDescent="0.25">
      <c r="D56" s="178"/>
    </row>
    <row r="57" spans="4:10" x14ac:dyDescent="0.25">
      <c r="D57" s="178"/>
    </row>
  </sheetData>
  <mergeCells count="4">
    <mergeCell ref="F2:J2"/>
    <mergeCell ref="B2:C2"/>
    <mergeCell ref="D6:D19"/>
    <mergeCell ref="D20:D55"/>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315C5-A5AA-D24A-850B-2E545B25A895}">
  <sheetPr codeName="Hoja1">
    <tabColor rgb="FF83082A"/>
  </sheetPr>
  <dimension ref="A3:B8"/>
  <sheetViews>
    <sheetView workbookViewId="0"/>
  </sheetViews>
  <sheetFormatPr baseColWidth="10" defaultColWidth="10.75" defaultRowHeight="15.75" x14ac:dyDescent="0.25"/>
  <cols>
    <col min="1" max="1" width="46.25" style="1" bestFit="1" customWidth="1"/>
    <col min="2" max="16384" width="10.75" style="1"/>
  </cols>
  <sheetData>
    <row r="3" spans="1:2" ht="36.75" x14ac:dyDescent="0.25">
      <c r="A3" s="2" t="s">
        <v>0</v>
      </c>
    </row>
    <row r="8" spans="1:2" ht="36.75" x14ac:dyDescent="0.25">
      <c r="A8" s="2" t="s">
        <v>1</v>
      </c>
      <c r="B8" s="3" t="s">
        <v>2</v>
      </c>
    </row>
  </sheetData>
  <pageMargins left="0.7" right="0.7" top="0.75" bottom="0.75" header="0.3" footer="0.3"/>
  <pageSetup paperSize="9" orientation="portrait" horizontalDpi="0" verticalDpi="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2A9A2-BDDF-481F-BB13-4BA052F9B2FD}">
  <dimension ref="B1:G51"/>
  <sheetViews>
    <sheetView showFormulas="1" showGridLines="0" zoomScaleNormal="100" workbookViewId="0"/>
  </sheetViews>
  <sheetFormatPr baseColWidth="10" defaultColWidth="10.25" defaultRowHeight="13.5" x14ac:dyDescent="0.25"/>
  <cols>
    <col min="1" max="1" width="10.25" style="19"/>
    <col min="2" max="2" width="44.875" style="19" customWidth="1"/>
    <col min="3" max="3" width="5.125" style="19" customWidth="1"/>
    <col min="4" max="16384" width="10.25" style="19"/>
  </cols>
  <sheetData>
    <row r="1" spans="2:7" ht="42" customHeight="1" x14ac:dyDescent="0.25">
      <c r="B1" s="159" t="s">
        <v>483</v>
      </c>
    </row>
    <row r="2" spans="2:7" ht="14.25" x14ac:dyDescent="0.25">
      <c r="B2" s="261" t="s">
        <v>182</v>
      </c>
      <c r="C2" s="261"/>
      <c r="D2" s="261"/>
      <c r="E2" s="261"/>
      <c r="F2" s="261"/>
      <c r="G2" s="261"/>
    </row>
    <row r="10" spans="2:7" x14ac:dyDescent="0.25">
      <c r="D10" s="140"/>
      <c r="E10" s="140" t="s">
        <v>198</v>
      </c>
      <c r="F10" s="140" t="s">
        <v>199</v>
      </c>
    </row>
    <row r="11" spans="2:7" x14ac:dyDescent="0.25">
      <c r="D11" s="196" t="s">
        <v>312</v>
      </c>
      <c r="E11" s="142">
        <v>87.7</v>
      </c>
      <c r="F11" s="142">
        <v>56.8</v>
      </c>
    </row>
    <row r="12" spans="2:7" x14ac:dyDescent="0.25">
      <c r="D12" s="196" t="s">
        <v>313</v>
      </c>
      <c r="E12" s="142">
        <v>26.7</v>
      </c>
      <c r="F12" s="142">
        <v>17.2</v>
      </c>
    </row>
    <row r="13" spans="2:7" x14ac:dyDescent="0.25">
      <c r="D13" s="196" t="s">
        <v>314</v>
      </c>
      <c r="E13" s="142">
        <v>80.400000000000006</v>
      </c>
      <c r="F13" s="142">
        <v>7.3</v>
      </c>
    </row>
    <row r="22" spans="3:6" x14ac:dyDescent="0.25">
      <c r="D22" s="140"/>
      <c r="E22" s="140" t="s">
        <v>198</v>
      </c>
      <c r="F22" s="140" t="s">
        <v>199</v>
      </c>
    </row>
    <row r="23" spans="3:6" x14ac:dyDescent="0.25">
      <c r="C23" s="300" t="s">
        <v>147</v>
      </c>
      <c r="D23" s="141" t="s">
        <v>148</v>
      </c>
      <c r="E23" s="142">
        <v>93.3</v>
      </c>
      <c r="F23" s="142">
        <v>65.8</v>
      </c>
    </row>
    <row r="24" spans="3:6" x14ac:dyDescent="0.25">
      <c r="C24" s="300"/>
      <c r="D24" s="141" t="s">
        <v>149</v>
      </c>
      <c r="E24" s="142">
        <v>90</v>
      </c>
      <c r="F24" s="142">
        <v>60.1</v>
      </c>
    </row>
    <row r="25" spans="3:6" x14ac:dyDescent="0.25">
      <c r="C25" s="300"/>
      <c r="D25" s="166" t="s">
        <v>150</v>
      </c>
      <c r="E25" s="169">
        <v>84.8</v>
      </c>
      <c r="F25" s="169">
        <v>52.2</v>
      </c>
    </row>
    <row r="26" spans="3:6" x14ac:dyDescent="0.25">
      <c r="C26" s="301" t="s">
        <v>315</v>
      </c>
      <c r="D26" s="170" t="s">
        <v>214</v>
      </c>
      <c r="E26" s="171">
        <v>88.4</v>
      </c>
      <c r="F26" s="171">
        <v>56.7</v>
      </c>
    </row>
    <row r="27" spans="3:6" x14ac:dyDescent="0.25">
      <c r="C27" s="302"/>
      <c r="D27" s="141" t="s">
        <v>284</v>
      </c>
      <c r="E27" s="19">
        <v>76.900000000000006</v>
      </c>
      <c r="F27" s="19">
        <v>59.5</v>
      </c>
    </row>
    <row r="33" spans="7:7" ht="24.75" customHeight="1" x14ac:dyDescent="0.25">
      <c r="G33" s="92"/>
    </row>
    <row r="34" spans="7:7" x14ac:dyDescent="0.25">
      <c r="G34" s="24"/>
    </row>
    <row r="36" spans="7:7" x14ac:dyDescent="0.25">
      <c r="G36" s="128"/>
    </row>
    <row r="37" spans="7:7" x14ac:dyDescent="0.25">
      <c r="G37" s="128"/>
    </row>
    <row r="38" spans="7:7" x14ac:dyDescent="0.25">
      <c r="G38" s="128"/>
    </row>
    <row r="39" spans="7:7" ht="15.75" customHeight="1" x14ac:dyDescent="0.25">
      <c r="G39" s="128"/>
    </row>
    <row r="51" ht="13.5" customHeight="1" x14ac:dyDescent="0.25"/>
  </sheetData>
  <mergeCells count="3">
    <mergeCell ref="B2:G2"/>
    <mergeCell ref="C23:C25"/>
    <mergeCell ref="C26:C27"/>
  </mergeCell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D24BF-8CEE-4500-A237-5A4C68533743}">
  <dimension ref="A2:I91"/>
  <sheetViews>
    <sheetView showGridLines="0" zoomScaleNormal="100" workbookViewId="0"/>
  </sheetViews>
  <sheetFormatPr baseColWidth="10" defaultColWidth="10.25" defaultRowHeight="13.5" x14ac:dyDescent="0.25"/>
  <cols>
    <col min="1" max="1" width="10.25" style="19"/>
    <col min="2" max="2" width="90.625" style="19" customWidth="1"/>
    <col min="3" max="4" width="10.25" style="19"/>
    <col min="5" max="5" width="10.75" style="19" bestFit="1" customWidth="1"/>
    <col min="6" max="16384" width="10.25" style="19"/>
  </cols>
  <sheetData>
    <row r="2" spans="1:9" ht="33" customHeight="1" x14ac:dyDescent="0.25">
      <c r="B2" s="159" t="s">
        <v>316</v>
      </c>
    </row>
    <row r="3" spans="1:9" ht="24.75" customHeight="1" x14ac:dyDescent="0.25">
      <c r="A3" s="92"/>
      <c r="B3" s="261" t="s">
        <v>182</v>
      </c>
      <c r="C3" s="261"/>
      <c r="D3" s="158"/>
      <c r="E3" s="158"/>
      <c r="F3" s="158"/>
      <c r="G3" s="158"/>
      <c r="H3" s="158"/>
      <c r="I3" s="158"/>
    </row>
    <row r="4" spans="1:9" x14ac:dyDescent="0.25">
      <c r="A4" s="24"/>
      <c r="B4" s="24"/>
      <c r="C4" s="24"/>
    </row>
    <row r="5" spans="1:9" ht="25.5" x14ac:dyDescent="0.25">
      <c r="D5" s="140" t="s">
        <v>226</v>
      </c>
      <c r="E5" s="140"/>
      <c r="F5" s="140" t="s">
        <v>317</v>
      </c>
      <c r="G5" s="140" t="s">
        <v>238</v>
      </c>
      <c r="H5" s="140" t="s">
        <v>317</v>
      </c>
      <c r="I5" s="140" t="s">
        <v>238</v>
      </c>
    </row>
    <row r="6" spans="1:9" x14ac:dyDescent="0.25">
      <c r="A6" s="128"/>
      <c r="B6" s="128"/>
      <c r="C6" s="128"/>
      <c r="D6" s="270" t="s">
        <v>318</v>
      </c>
      <c r="E6" s="270"/>
      <c r="F6" s="145" t="s">
        <v>319</v>
      </c>
      <c r="G6" s="160">
        <v>-6.0000000000000001E-3</v>
      </c>
      <c r="H6" s="145">
        <v>30.9</v>
      </c>
      <c r="I6" s="145">
        <v>0.6</v>
      </c>
    </row>
    <row r="7" spans="1:9" x14ac:dyDescent="0.25">
      <c r="A7" s="128"/>
      <c r="B7" s="128"/>
      <c r="C7" s="128"/>
      <c r="D7" s="146" t="s">
        <v>79</v>
      </c>
      <c r="E7" s="141" t="s">
        <v>207</v>
      </c>
      <c r="F7" s="145" t="s">
        <v>321</v>
      </c>
      <c r="G7" s="160">
        <v>-7.0000000000000001E-3</v>
      </c>
      <c r="H7" s="145">
        <v>28.000000000000004</v>
      </c>
      <c r="I7" s="145">
        <v>0.70000000000000007</v>
      </c>
    </row>
    <row r="8" spans="1:9" x14ac:dyDescent="0.25">
      <c r="A8" s="128"/>
      <c r="B8" s="128"/>
      <c r="C8" s="128"/>
      <c r="D8" s="146"/>
      <c r="E8" s="141" t="s">
        <v>208</v>
      </c>
      <c r="F8" s="145" t="s">
        <v>322</v>
      </c>
      <c r="G8" s="160">
        <v>-8.0000000000000002E-3</v>
      </c>
      <c r="H8" s="145">
        <v>33.900000000000006</v>
      </c>
      <c r="I8" s="145">
        <v>0.8</v>
      </c>
    </row>
    <row r="9" spans="1:9" x14ac:dyDescent="0.25">
      <c r="A9" s="128"/>
      <c r="B9" s="128"/>
      <c r="C9" s="128"/>
      <c r="D9" s="146" t="s">
        <v>209</v>
      </c>
      <c r="E9" s="141" t="s">
        <v>323</v>
      </c>
      <c r="F9" s="145" t="s">
        <v>320</v>
      </c>
      <c r="G9" s="160">
        <v>-7.0000000000000001E-3</v>
      </c>
      <c r="H9" s="145">
        <v>29.9</v>
      </c>
      <c r="I9" s="145">
        <v>0.70000000000000007</v>
      </c>
    </row>
    <row r="10" spans="1:9" x14ac:dyDescent="0.25">
      <c r="A10" s="128"/>
      <c r="B10" s="128"/>
      <c r="C10" s="128"/>
      <c r="D10" s="146"/>
      <c r="E10" s="141" t="s">
        <v>324</v>
      </c>
      <c r="F10" s="145" t="s">
        <v>325</v>
      </c>
      <c r="G10" s="160">
        <v>-0.01</v>
      </c>
      <c r="H10" s="145">
        <v>26.400000000000002</v>
      </c>
      <c r="I10" s="145">
        <v>1</v>
      </c>
    </row>
    <row r="11" spans="1:9" x14ac:dyDescent="0.25">
      <c r="A11" s="128"/>
      <c r="B11" s="128"/>
      <c r="C11" s="128"/>
      <c r="D11" s="146"/>
      <c r="E11" s="141" t="s">
        <v>326</v>
      </c>
      <c r="F11" s="145" t="s">
        <v>327</v>
      </c>
      <c r="G11" s="160">
        <v>-1.7999999999999999E-2</v>
      </c>
      <c r="H11" s="145">
        <v>53.6</v>
      </c>
      <c r="I11" s="145">
        <v>1.7999999999999998</v>
      </c>
    </row>
    <row r="12" spans="1:9" x14ac:dyDescent="0.25">
      <c r="A12" s="128"/>
      <c r="B12" s="128"/>
      <c r="C12" s="128"/>
      <c r="D12" s="146" t="s">
        <v>137</v>
      </c>
      <c r="E12" s="141" t="s">
        <v>284</v>
      </c>
      <c r="F12" s="145" t="s">
        <v>328</v>
      </c>
      <c r="G12" s="160">
        <v>-6.0000000000000001E-3</v>
      </c>
      <c r="H12" s="145">
        <v>32.800000000000004</v>
      </c>
      <c r="I12" s="145">
        <v>0.6</v>
      </c>
    </row>
    <row r="13" spans="1:9" x14ac:dyDescent="0.25">
      <c r="A13" s="128"/>
      <c r="B13" s="128"/>
      <c r="C13" s="128"/>
      <c r="D13" s="146"/>
      <c r="E13" s="141" t="s">
        <v>214</v>
      </c>
      <c r="F13" s="145" t="s">
        <v>329</v>
      </c>
      <c r="G13" s="160">
        <v>-1.2E-2</v>
      </c>
      <c r="H13" s="145">
        <v>39.4</v>
      </c>
      <c r="I13" s="145">
        <v>1.2</v>
      </c>
    </row>
    <row r="14" spans="1:9" x14ac:dyDescent="0.25">
      <c r="A14" s="128"/>
      <c r="B14" s="128"/>
      <c r="C14" s="128"/>
      <c r="D14" s="146" t="s">
        <v>285</v>
      </c>
      <c r="E14" s="141" t="s">
        <v>284</v>
      </c>
      <c r="F14" s="145" t="s">
        <v>330</v>
      </c>
      <c r="G14" s="160">
        <v>-8.9999999999999993E-3</v>
      </c>
      <c r="H14" s="145">
        <v>29.4</v>
      </c>
      <c r="I14" s="145">
        <v>0.89999999999999991</v>
      </c>
    </row>
    <row r="15" spans="1:9" x14ac:dyDescent="0.25">
      <c r="A15" s="128"/>
      <c r="B15" s="128"/>
      <c r="C15" s="128"/>
      <c r="D15" s="146"/>
      <c r="E15" s="141" t="s">
        <v>214</v>
      </c>
      <c r="F15" s="145" t="s">
        <v>331</v>
      </c>
      <c r="G15" s="160">
        <v>-7.0000000000000001E-3</v>
      </c>
      <c r="H15" s="145">
        <v>31.6</v>
      </c>
      <c r="I15" s="145">
        <v>0.70000000000000007</v>
      </c>
    </row>
    <row r="16" spans="1:9" ht="25.5" x14ac:dyDescent="0.25">
      <c r="A16" s="128"/>
      <c r="B16" s="128"/>
      <c r="C16" s="128"/>
      <c r="D16" s="146" t="s">
        <v>332</v>
      </c>
      <c r="E16" s="141" t="s">
        <v>284</v>
      </c>
      <c r="F16" s="145" t="s">
        <v>333</v>
      </c>
      <c r="G16" s="160">
        <v>-7.0000000000000001E-3</v>
      </c>
      <c r="H16" s="145">
        <v>31.3</v>
      </c>
      <c r="I16" s="145">
        <v>0.70000000000000007</v>
      </c>
    </row>
    <row r="17" spans="1:9" x14ac:dyDescent="0.25">
      <c r="A17" s="128"/>
      <c r="B17" s="128"/>
      <c r="C17" s="128"/>
      <c r="D17" s="146"/>
      <c r="E17" s="141" t="s">
        <v>214</v>
      </c>
      <c r="F17" s="145" t="s">
        <v>334</v>
      </c>
      <c r="G17" s="160">
        <v>-8.9999999999999993E-3</v>
      </c>
      <c r="H17" s="145">
        <v>30.2</v>
      </c>
      <c r="I17" s="145">
        <v>0.89999999999999991</v>
      </c>
    </row>
    <row r="18" spans="1:9" x14ac:dyDescent="0.25">
      <c r="A18" s="126"/>
      <c r="B18" s="126"/>
      <c r="C18" s="126"/>
      <c r="D18" s="146" t="s">
        <v>283</v>
      </c>
      <c r="E18" s="141" t="s">
        <v>284</v>
      </c>
      <c r="F18" s="145" t="s">
        <v>335</v>
      </c>
      <c r="G18" s="160">
        <v>-6.0000000000000001E-3</v>
      </c>
      <c r="H18" s="145">
        <v>30.8</v>
      </c>
      <c r="I18" s="145">
        <v>0.6</v>
      </c>
    </row>
    <row r="19" spans="1:9" x14ac:dyDescent="0.25">
      <c r="A19" s="126"/>
      <c r="B19" s="126"/>
      <c r="C19" s="126"/>
      <c r="D19" s="146"/>
      <c r="E19" s="141" t="s">
        <v>214</v>
      </c>
      <c r="F19" s="145" t="s">
        <v>336</v>
      </c>
      <c r="G19" s="160">
        <v>-4.5999999999999999E-2</v>
      </c>
      <c r="H19" s="145">
        <v>35.699999999999996</v>
      </c>
      <c r="I19" s="145">
        <v>4.5999999999999996</v>
      </c>
    </row>
    <row r="20" spans="1:9" x14ac:dyDescent="0.25">
      <c r="A20" s="126"/>
      <c r="B20" s="126"/>
      <c r="C20" s="126"/>
    </row>
    <row r="21" spans="1:9" x14ac:dyDescent="0.25">
      <c r="A21" s="126"/>
    </row>
    <row r="22" spans="1:9" x14ac:dyDescent="0.25">
      <c r="A22" s="126"/>
      <c r="B22" s="126"/>
      <c r="C22" s="126"/>
    </row>
    <row r="23" spans="1:9" ht="13.5" customHeight="1" x14ac:dyDescent="0.25">
      <c r="A23" s="126"/>
      <c r="B23" s="126"/>
      <c r="C23" s="126"/>
    </row>
    <row r="24" spans="1:9" x14ac:dyDescent="0.25">
      <c r="A24" s="126"/>
      <c r="B24" s="126"/>
      <c r="C24" s="126"/>
    </row>
    <row r="25" spans="1:9" x14ac:dyDescent="0.25">
      <c r="A25" s="126"/>
      <c r="B25" s="126"/>
      <c r="C25" s="126"/>
    </row>
    <row r="26" spans="1:9" ht="13.5" customHeight="1" x14ac:dyDescent="0.25">
      <c r="A26" s="126"/>
      <c r="B26" s="126"/>
      <c r="C26" s="126"/>
    </row>
    <row r="27" spans="1:9" x14ac:dyDescent="0.25">
      <c r="A27" s="126"/>
      <c r="B27" s="126"/>
      <c r="C27" s="126"/>
    </row>
    <row r="28" spans="1:9" ht="13.5" customHeight="1" x14ac:dyDescent="0.25">
      <c r="A28" s="126"/>
      <c r="B28" s="126"/>
      <c r="C28" s="126"/>
    </row>
    <row r="29" spans="1:9" x14ac:dyDescent="0.25">
      <c r="A29" s="126"/>
      <c r="B29" s="126"/>
      <c r="C29" s="126"/>
    </row>
    <row r="30" spans="1:9" x14ac:dyDescent="0.25">
      <c r="A30" s="127"/>
      <c r="B30" s="127"/>
      <c r="C30" s="127"/>
    </row>
    <row r="31" spans="1:9" x14ac:dyDescent="0.25">
      <c r="A31" s="126"/>
      <c r="B31" s="126"/>
      <c r="C31" s="126"/>
    </row>
    <row r="32" spans="1:9" x14ac:dyDescent="0.25">
      <c r="A32" s="126"/>
      <c r="B32" s="126"/>
      <c r="C32" s="126"/>
    </row>
    <row r="33" spans="1:3" x14ac:dyDescent="0.25">
      <c r="A33" s="126"/>
      <c r="B33" s="126"/>
      <c r="C33" s="126"/>
    </row>
    <row r="34" spans="1:3" x14ac:dyDescent="0.25">
      <c r="A34" s="126"/>
      <c r="B34" s="126"/>
      <c r="C34" s="126"/>
    </row>
    <row r="35" spans="1:3" x14ac:dyDescent="0.25">
      <c r="A35" s="126"/>
      <c r="B35" s="126"/>
      <c r="C35" s="126"/>
    </row>
    <row r="36" spans="1:3" x14ac:dyDescent="0.25">
      <c r="A36" s="126"/>
      <c r="B36" s="126"/>
      <c r="C36" s="126"/>
    </row>
    <row r="37" spans="1:3" x14ac:dyDescent="0.25">
      <c r="A37" s="126"/>
      <c r="B37" s="126"/>
      <c r="C37" s="126"/>
    </row>
    <row r="38" spans="1:3" x14ac:dyDescent="0.25">
      <c r="A38" s="126"/>
      <c r="B38" s="126"/>
      <c r="C38" s="126"/>
    </row>
    <row r="39" spans="1:3" x14ac:dyDescent="0.25">
      <c r="A39" s="126"/>
      <c r="B39" s="126"/>
      <c r="C39" s="126"/>
    </row>
    <row r="40" spans="1:3" x14ac:dyDescent="0.25">
      <c r="A40" s="126"/>
      <c r="B40" s="126"/>
      <c r="C40" s="126"/>
    </row>
    <row r="41" spans="1:3" x14ac:dyDescent="0.25">
      <c r="A41" s="126"/>
      <c r="B41" s="126"/>
      <c r="C41" s="126"/>
    </row>
    <row r="42" spans="1:3" x14ac:dyDescent="0.25">
      <c r="A42" s="126"/>
      <c r="B42" s="126"/>
      <c r="C42" s="126"/>
    </row>
    <row r="43" spans="1:3" x14ac:dyDescent="0.25">
      <c r="A43" s="126"/>
      <c r="B43" s="126"/>
      <c r="C43" s="126"/>
    </row>
    <row r="44" spans="1:3" x14ac:dyDescent="0.25">
      <c r="A44" s="126"/>
      <c r="B44" s="126"/>
      <c r="C44" s="126"/>
    </row>
    <row r="45" spans="1:3" x14ac:dyDescent="0.25">
      <c r="A45" s="126"/>
      <c r="B45" s="126"/>
      <c r="C45" s="126"/>
    </row>
    <row r="46" spans="1:3" x14ac:dyDescent="0.25">
      <c r="A46" s="126"/>
      <c r="B46" s="126"/>
      <c r="C46" s="126"/>
    </row>
    <row r="47" spans="1:3" ht="13.5" customHeight="1" x14ac:dyDescent="0.25">
      <c r="A47" s="126"/>
      <c r="B47" s="126"/>
      <c r="C47" s="126"/>
    </row>
    <row r="48" spans="1:3" x14ac:dyDescent="0.25">
      <c r="A48" s="126"/>
      <c r="B48" s="126"/>
      <c r="C48" s="126"/>
    </row>
    <row r="49" spans="1:3" x14ac:dyDescent="0.25">
      <c r="A49" s="126"/>
      <c r="B49" s="126"/>
      <c r="C49" s="126"/>
    </row>
    <row r="50" spans="1:3" x14ac:dyDescent="0.25">
      <c r="A50" s="126"/>
      <c r="B50" s="126"/>
      <c r="C50" s="126"/>
    </row>
    <row r="51" spans="1:3" x14ac:dyDescent="0.25">
      <c r="A51" s="126"/>
      <c r="B51" s="126"/>
      <c r="C51" s="126"/>
    </row>
    <row r="52" spans="1:3" x14ac:dyDescent="0.25">
      <c r="A52" s="126"/>
      <c r="B52" s="126"/>
      <c r="C52" s="126"/>
    </row>
    <row r="53" spans="1:3" x14ac:dyDescent="0.25">
      <c r="A53" s="126"/>
      <c r="B53" s="126"/>
      <c r="C53" s="126"/>
    </row>
    <row r="54" spans="1:3" x14ac:dyDescent="0.25">
      <c r="A54" s="126"/>
      <c r="B54" s="126"/>
      <c r="C54" s="126"/>
    </row>
    <row r="55" spans="1:3" x14ac:dyDescent="0.25">
      <c r="A55" s="126"/>
      <c r="B55" s="126"/>
      <c r="C55" s="126"/>
    </row>
    <row r="56" spans="1:3" x14ac:dyDescent="0.25">
      <c r="A56" s="126"/>
      <c r="B56" s="126"/>
      <c r="C56" s="126"/>
    </row>
    <row r="57" spans="1:3" x14ac:dyDescent="0.25">
      <c r="A57" s="126"/>
      <c r="B57" s="126"/>
      <c r="C57" s="126"/>
    </row>
    <row r="58" spans="1:3" x14ac:dyDescent="0.25">
      <c r="A58" s="126"/>
      <c r="B58" s="126"/>
      <c r="C58" s="126"/>
    </row>
    <row r="59" spans="1:3" ht="13.5" customHeight="1" x14ac:dyDescent="0.25">
      <c r="A59" s="126"/>
      <c r="B59" s="126"/>
      <c r="C59" s="126"/>
    </row>
    <row r="60" spans="1:3" x14ac:dyDescent="0.25">
      <c r="A60" s="126"/>
      <c r="B60" s="126"/>
      <c r="C60" s="126"/>
    </row>
    <row r="61" spans="1:3" x14ac:dyDescent="0.25">
      <c r="A61" s="126"/>
      <c r="B61" s="126"/>
      <c r="C61" s="126"/>
    </row>
    <row r="62" spans="1:3" x14ac:dyDescent="0.25">
      <c r="A62" s="126"/>
      <c r="B62" s="126"/>
      <c r="C62" s="126"/>
    </row>
    <row r="63" spans="1:3" x14ac:dyDescent="0.25">
      <c r="A63" s="126"/>
      <c r="B63" s="126"/>
      <c r="C63" s="126"/>
    </row>
    <row r="64" spans="1:3" x14ac:dyDescent="0.25">
      <c r="A64" s="126"/>
      <c r="B64" s="126"/>
      <c r="C64" s="126"/>
    </row>
    <row r="65" spans="1:3" x14ac:dyDescent="0.25">
      <c r="A65" s="126"/>
      <c r="B65" s="126"/>
      <c r="C65" s="126"/>
    </row>
    <row r="66" spans="1:3" x14ac:dyDescent="0.25">
      <c r="A66" s="126"/>
      <c r="B66" s="126"/>
      <c r="C66" s="126"/>
    </row>
    <row r="70" spans="1:3" ht="13.5" customHeight="1" x14ac:dyDescent="0.25"/>
    <row r="71" spans="1:3" ht="13.5" customHeight="1" x14ac:dyDescent="0.25"/>
    <row r="72" spans="1:3" ht="13.5" customHeight="1" x14ac:dyDescent="0.25"/>
    <row r="73" spans="1:3" ht="13.5" customHeight="1" x14ac:dyDescent="0.25"/>
    <row r="74" spans="1:3" ht="13.5" customHeight="1" x14ac:dyDescent="0.25"/>
    <row r="75" spans="1:3" ht="13.5" customHeight="1" x14ac:dyDescent="0.25"/>
    <row r="76" spans="1:3" ht="13.5" customHeight="1" x14ac:dyDescent="0.25"/>
    <row r="91" ht="13.5" customHeight="1" x14ac:dyDescent="0.25"/>
  </sheetData>
  <mergeCells count="2">
    <mergeCell ref="B3:C3"/>
    <mergeCell ref="D6:E6"/>
  </mergeCell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746D3-823D-E749-9650-8CDBB89FAFF0}">
  <sheetPr codeName="Hoja43">
    <tabColor rgb="FF83082A"/>
  </sheetPr>
  <dimension ref="A4:B4"/>
  <sheetViews>
    <sheetView workbookViewId="0"/>
  </sheetViews>
  <sheetFormatPr baseColWidth="10" defaultColWidth="10.75" defaultRowHeight="15.75" x14ac:dyDescent="0.25"/>
  <cols>
    <col min="1" max="1" width="27.25" style="1" bestFit="1" customWidth="1"/>
    <col min="2" max="16384" width="10.75" style="1"/>
  </cols>
  <sheetData>
    <row r="4" spans="1:2" ht="36.75" x14ac:dyDescent="0.25">
      <c r="A4" s="2" t="s">
        <v>337</v>
      </c>
      <c r="B4" s="3" t="s">
        <v>338</v>
      </c>
    </row>
  </sheetData>
  <pageMargins left="0.7" right="0.7" top="0.75" bottom="0.75" header="0.3" footer="0.3"/>
  <pageSetup paperSize="9" orientation="portrait" horizontalDpi="0" verticalDpi="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C6290-339C-424E-9F8C-FCEF16F9B6D1}">
  <sheetPr codeName="Hoja44"/>
  <dimension ref="B1:K76"/>
  <sheetViews>
    <sheetView workbookViewId="0"/>
  </sheetViews>
  <sheetFormatPr baseColWidth="10" defaultColWidth="9.25" defaultRowHeight="13.5" x14ac:dyDescent="0.25"/>
  <cols>
    <col min="1" max="1" width="9.25" style="33"/>
    <col min="2" max="3" width="45.625" style="33" customWidth="1"/>
    <col min="4" max="4" width="9" style="33" customWidth="1"/>
    <col min="5" max="5" width="35.75" style="33" customWidth="1"/>
    <col min="6" max="6" width="10" style="33" bestFit="1" customWidth="1"/>
    <col min="7" max="8" width="10" style="33" customWidth="1"/>
    <col min="9" max="9" width="10" style="33" bestFit="1" customWidth="1"/>
    <col min="10" max="10" width="11.75" style="33" bestFit="1" customWidth="1"/>
    <col min="11" max="11" width="10.25" style="33" customWidth="1"/>
    <col min="12" max="12" width="7.5" style="33" customWidth="1"/>
    <col min="13" max="16384" width="9.25" style="33"/>
  </cols>
  <sheetData>
    <row r="1" spans="2:11" x14ac:dyDescent="0.25">
      <c r="B1" s="58"/>
      <c r="C1" s="58"/>
      <c r="D1" s="58"/>
      <c r="E1" s="52" t="s">
        <v>339</v>
      </c>
    </row>
    <row r="2" spans="2:11" ht="33" customHeight="1" x14ac:dyDescent="0.25">
      <c r="B2" s="254" t="s">
        <v>181</v>
      </c>
      <c r="C2" s="254"/>
    </row>
    <row r="3" spans="2:11" ht="14.25" x14ac:dyDescent="0.25">
      <c r="B3" s="50" t="s">
        <v>340</v>
      </c>
    </row>
    <row r="4" spans="2:11" x14ac:dyDescent="0.25">
      <c r="D4" s="53"/>
      <c r="E4" s="140" t="s">
        <v>341</v>
      </c>
      <c r="F4" s="140"/>
      <c r="G4" s="140"/>
      <c r="H4" s="140"/>
      <c r="I4" s="140"/>
      <c r="J4" s="140"/>
      <c r="K4" s="140"/>
    </row>
    <row r="5" spans="2:11" ht="25.5" x14ac:dyDescent="0.25">
      <c r="B5" s="59" t="s">
        <v>249</v>
      </c>
      <c r="C5" s="59" t="s">
        <v>342</v>
      </c>
      <c r="E5" s="140" t="s">
        <v>183</v>
      </c>
      <c r="F5" s="140">
        <v>2016</v>
      </c>
      <c r="G5" s="140">
        <v>2017</v>
      </c>
      <c r="H5" s="140">
        <v>2018</v>
      </c>
      <c r="I5" s="140">
        <v>2019</v>
      </c>
      <c r="J5" s="140" t="s">
        <v>57</v>
      </c>
      <c r="K5" s="140" t="s">
        <v>184</v>
      </c>
    </row>
    <row r="6" spans="2:11" x14ac:dyDescent="0.25">
      <c r="E6" s="141" t="s">
        <v>253</v>
      </c>
      <c r="F6" s="145">
        <v>5593</v>
      </c>
      <c r="G6" s="145">
        <v>5583</v>
      </c>
      <c r="H6" s="145">
        <v>5382</v>
      </c>
      <c r="I6" s="145">
        <v>4965</v>
      </c>
      <c r="J6" s="145">
        <v>21523</v>
      </c>
      <c r="K6" s="145">
        <v>1140601</v>
      </c>
    </row>
    <row r="7" spans="2:11" x14ac:dyDescent="0.25">
      <c r="E7" s="141" t="s">
        <v>80</v>
      </c>
      <c r="F7" s="145">
        <v>1495</v>
      </c>
      <c r="G7" s="145">
        <v>1494</v>
      </c>
      <c r="H7" s="145">
        <v>1365</v>
      </c>
      <c r="I7" s="145">
        <v>1206</v>
      </c>
      <c r="J7" s="145">
        <v>5560</v>
      </c>
      <c r="K7" s="145">
        <v>526767</v>
      </c>
    </row>
    <row r="8" spans="2:11" x14ac:dyDescent="0.25">
      <c r="E8" s="141" t="s">
        <v>81</v>
      </c>
      <c r="F8" s="145">
        <v>4098</v>
      </c>
      <c r="G8" s="145">
        <v>4089</v>
      </c>
      <c r="H8" s="145">
        <v>4017</v>
      </c>
      <c r="I8" s="145">
        <v>3759</v>
      </c>
      <c r="J8" s="145">
        <v>15963</v>
      </c>
      <c r="K8" s="145">
        <v>613834</v>
      </c>
    </row>
    <row r="9" spans="2:11" x14ac:dyDescent="0.25">
      <c r="E9" s="141" t="s">
        <v>254</v>
      </c>
      <c r="F9" s="141"/>
      <c r="G9" s="141"/>
      <c r="H9" s="141"/>
      <c r="I9" s="141"/>
      <c r="J9" s="141"/>
      <c r="K9" s="141"/>
    </row>
    <row r="10" spans="2:11" x14ac:dyDescent="0.25">
      <c r="E10" s="141" t="s">
        <v>80</v>
      </c>
      <c r="F10" s="142">
        <v>26.729840872519222</v>
      </c>
      <c r="G10" s="142">
        <v>26.759806555615263</v>
      </c>
      <c r="H10" s="142">
        <v>25.362318840579711</v>
      </c>
      <c r="I10" s="142">
        <v>24.290030211480364</v>
      </c>
      <c r="J10" s="142">
        <v>25.832829995818429</v>
      </c>
      <c r="K10" s="142">
        <v>46.183284075675893</v>
      </c>
    </row>
    <row r="11" spans="2:11" x14ac:dyDescent="0.25">
      <c r="E11" s="141" t="s">
        <v>81</v>
      </c>
      <c r="F11" s="142">
        <v>73.270159127480781</v>
      </c>
      <c r="G11" s="142">
        <v>73.240193444384744</v>
      </c>
      <c r="H11" s="142">
        <v>74.637681159420282</v>
      </c>
      <c r="I11" s="142">
        <v>75.709969788519643</v>
      </c>
      <c r="J11" s="142">
        <v>74.167170004181571</v>
      </c>
      <c r="K11" s="142">
        <v>53.816715924324107</v>
      </c>
    </row>
    <row r="14" spans="2:11" x14ac:dyDescent="0.25">
      <c r="B14" s="53"/>
    </row>
    <row r="15" spans="2:11" x14ac:dyDescent="0.25">
      <c r="B15" s="53"/>
      <c r="E15" s="140" t="s">
        <v>343</v>
      </c>
      <c r="F15" s="140"/>
      <c r="G15" s="140"/>
      <c r="H15" s="140"/>
      <c r="I15" s="140"/>
      <c r="J15" s="140"/>
      <c r="K15" s="140"/>
    </row>
    <row r="16" spans="2:11" ht="25.5" x14ac:dyDescent="0.25">
      <c r="B16" s="53"/>
      <c r="E16" s="140" t="s">
        <v>183</v>
      </c>
      <c r="F16" s="140">
        <v>2016</v>
      </c>
      <c r="G16" s="140">
        <v>2017</v>
      </c>
      <c r="H16" s="140">
        <v>2018</v>
      </c>
      <c r="I16" s="140">
        <v>2019</v>
      </c>
      <c r="J16" s="140" t="s">
        <v>57</v>
      </c>
      <c r="K16" s="140" t="s">
        <v>184</v>
      </c>
    </row>
    <row r="17" spans="2:11" x14ac:dyDescent="0.25">
      <c r="B17" s="53"/>
      <c r="E17" s="141" t="s">
        <v>253</v>
      </c>
      <c r="F17" s="145">
        <v>5593</v>
      </c>
      <c r="G17" s="145">
        <v>5583</v>
      </c>
      <c r="H17" s="145">
        <v>5382</v>
      </c>
      <c r="I17" s="145">
        <v>4965</v>
      </c>
      <c r="J17" s="145">
        <v>21523</v>
      </c>
      <c r="K17" s="145">
        <v>1140601</v>
      </c>
    </row>
    <row r="18" spans="2:11" x14ac:dyDescent="0.25">
      <c r="E18" s="141" t="s">
        <v>185</v>
      </c>
      <c r="F18" s="145">
        <v>1818</v>
      </c>
      <c r="G18" s="145">
        <v>1821</v>
      </c>
      <c r="H18" s="145">
        <v>1537</v>
      </c>
      <c r="I18" s="145">
        <v>1375</v>
      </c>
      <c r="J18" s="145">
        <v>6551</v>
      </c>
      <c r="K18" s="145">
        <v>279884</v>
      </c>
    </row>
    <row r="19" spans="2:11" x14ac:dyDescent="0.25">
      <c r="E19" s="141" t="s">
        <v>344</v>
      </c>
      <c r="F19" s="145">
        <v>685</v>
      </c>
      <c r="G19" s="145">
        <v>1815</v>
      </c>
      <c r="H19" s="145">
        <v>1463</v>
      </c>
      <c r="I19" s="145">
        <v>1264</v>
      </c>
      <c r="J19" s="145">
        <v>5227</v>
      </c>
      <c r="K19" s="145">
        <v>367486</v>
      </c>
    </row>
    <row r="20" spans="2:11" x14ac:dyDescent="0.25">
      <c r="E20" s="141" t="s">
        <v>345</v>
      </c>
      <c r="F20" s="145">
        <v>2083</v>
      </c>
      <c r="G20" s="145">
        <v>1186</v>
      </c>
      <c r="H20" s="145">
        <v>1364</v>
      </c>
      <c r="I20" s="145">
        <v>1314</v>
      </c>
      <c r="J20" s="145">
        <v>5947</v>
      </c>
      <c r="K20" s="145">
        <v>271248</v>
      </c>
    </row>
    <row r="21" spans="2:11" ht="14.25" x14ac:dyDescent="0.25">
      <c r="B21" s="59" t="s">
        <v>250</v>
      </c>
      <c r="C21" s="59" t="s">
        <v>346</v>
      </c>
      <c r="E21" s="141" t="s">
        <v>347</v>
      </c>
      <c r="F21" s="145">
        <v>1007</v>
      </c>
      <c r="G21" s="145">
        <v>761</v>
      </c>
      <c r="H21" s="145">
        <v>1018</v>
      </c>
      <c r="I21" s="145">
        <v>1012</v>
      </c>
      <c r="J21" s="145">
        <v>3798</v>
      </c>
      <c r="K21" s="145">
        <v>221983</v>
      </c>
    </row>
    <row r="22" spans="2:11" x14ac:dyDescent="0.25">
      <c r="E22" s="141" t="s">
        <v>254</v>
      </c>
      <c r="F22" s="141"/>
      <c r="G22" s="141"/>
      <c r="H22" s="141"/>
      <c r="I22" s="141"/>
      <c r="J22" s="141"/>
      <c r="K22" s="141"/>
    </row>
    <row r="23" spans="2:11" x14ac:dyDescent="0.25">
      <c r="E23" s="141" t="s">
        <v>185</v>
      </c>
      <c r="F23" s="142">
        <v>32.504916860361163</v>
      </c>
      <c r="G23" s="142">
        <v>32.616872649113382</v>
      </c>
      <c r="H23" s="142">
        <v>28.558156819026387</v>
      </c>
      <c r="I23" s="142">
        <v>27.693856998992949</v>
      </c>
      <c r="J23" s="142">
        <v>30.43720670910189</v>
      </c>
      <c r="K23" s="142">
        <v>24.538291655013452</v>
      </c>
    </row>
    <row r="24" spans="2:11" x14ac:dyDescent="0.25">
      <c r="E24" s="141" t="s">
        <v>344</v>
      </c>
      <c r="F24" s="142">
        <v>12.247452172358305</v>
      </c>
      <c r="G24" s="142">
        <v>32.509403546480385</v>
      </c>
      <c r="H24" s="142">
        <v>27.18320327015979</v>
      </c>
      <c r="I24" s="142">
        <v>25.458207452165155</v>
      </c>
      <c r="J24" s="142">
        <v>24.285647911536497</v>
      </c>
      <c r="K24" s="142">
        <v>32.21862860018534</v>
      </c>
    </row>
    <row r="25" spans="2:11" x14ac:dyDescent="0.25">
      <c r="E25" s="141" t="s">
        <v>345</v>
      </c>
      <c r="F25" s="142">
        <v>37.242982299302703</v>
      </c>
      <c r="G25" s="142">
        <v>21.243059287121618</v>
      </c>
      <c r="H25" s="142">
        <v>25.343738387216646</v>
      </c>
      <c r="I25" s="142">
        <v>26.465256797583081</v>
      </c>
      <c r="J25" s="142">
        <v>27.630906472146076</v>
      </c>
      <c r="K25" s="142">
        <v>23.781146956735967</v>
      </c>
    </row>
    <row r="26" spans="2:11" x14ac:dyDescent="0.25">
      <c r="E26" s="141" t="s">
        <v>347</v>
      </c>
      <c r="F26" s="142">
        <v>18.004648667977818</v>
      </c>
      <c r="G26" s="142">
        <v>13.630664517284629</v>
      </c>
      <c r="H26" s="142">
        <v>18.91490152359718</v>
      </c>
      <c r="I26" s="142">
        <v>20.382678751258823</v>
      </c>
      <c r="J26" s="142">
        <v>17.646238907215533</v>
      </c>
      <c r="K26" s="142">
        <v>19.461932788065241</v>
      </c>
    </row>
    <row r="32" spans="2:11" x14ac:dyDescent="0.25">
      <c r="E32" s="140" t="s">
        <v>348</v>
      </c>
      <c r="F32" s="140"/>
      <c r="G32" s="140"/>
      <c r="H32" s="140"/>
      <c r="I32" s="140"/>
      <c r="J32" s="140"/>
      <c r="K32" s="140"/>
    </row>
    <row r="33" spans="5:11" ht="25.5" x14ac:dyDescent="0.25">
      <c r="E33" s="140" t="s">
        <v>183</v>
      </c>
      <c r="F33" s="140">
        <v>2016</v>
      </c>
      <c r="G33" s="140">
        <v>2017</v>
      </c>
      <c r="H33" s="140">
        <v>2018</v>
      </c>
      <c r="I33" s="140">
        <v>2019</v>
      </c>
      <c r="J33" s="140" t="s">
        <v>57</v>
      </c>
      <c r="K33" s="140" t="s">
        <v>184</v>
      </c>
    </row>
    <row r="34" spans="5:11" x14ac:dyDescent="0.25">
      <c r="E34" s="141" t="s">
        <v>253</v>
      </c>
      <c r="F34" s="145">
        <v>5593</v>
      </c>
      <c r="G34" s="145">
        <v>5583</v>
      </c>
      <c r="H34" s="145">
        <v>5382</v>
      </c>
      <c r="I34" s="145">
        <v>4965</v>
      </c>
      <c r="J34" s="145">
        <v>21523</v>
      </c>
      <c r="K34" s="145">
        <v>1140601</v>
      </c>
    </row>
    <row r="35" spans="5:11" x14ac:dyDescent="0.25">
      <c r="E35" s="141" t="s">
        <v>150</v>
      </c>
      <c r="F35" s="145">
        <v>3274</v>
      </c>
      <c r="G35" s="145">
        <v>3025</v>
      </c>
      <c r="H35" s="145">
        <v>3045</v>
      </c>
      <c r="I35" s="145">
        <v>2825</v>
      </c>
      <c r="J35" s="145">
        <v>12169</v>
      </c>
      <c r="K35" s="145">
        <v>809014</v>
      </c>
    </row>
    <row r="36" spans="5:11" x14ac:dyDescent="0.25">
      <c r="E36" s="141" t="s">
        <v>149</v>
      </c>
      <c r="F36" s="145">
        <v>1075</v>
      </c>
      <c r="G36" s="145">
        <v>1262</v>
      </c>
      <c r="H36" s="145">
        <v>1066</v>
      </c>
      <c r="I36" s="145">
        <v>969</v>
      </c>
      <c r="J36" s="145">
        <v>4372</v>
      </c>
      <c r="K36" s="145">
        <v>149764</v>
      </c>
    </row>
    <row r="37" spans="5:11" x14ac:dyDescent="0.25">
      <c r="E37" s="141" t="s">
        <v>148</v>
      </c>
      <c r="F37" s="145">
        <v>1244</v>
      </c>
      <c r="G37" s="145">
        <v>1296</v>
      </c>
      <c r="H37" s="145">
        <v>1271</v>
      </c>
      <c r="I37" s="145">
        <v>1171</v>
      </c>
      <c r="J37" s="145">
        <v>4982</v>
      </c>
      <c r="K37" s="145">
        <v>181823</v>
      </c>
    </row>
    <row r="38" spans="5:11" x14ac:dyDescent="0.25">
      <c r="E38" s="141" t="s">
        <v>254</v>
      </c>
      <c r="F38" s="141"/>
      <c r="G38" s="141"/>
      <c r="H38" s="141"/>
      <c r="I38" s="141"/>
      <c r="J38" s="141"/>
      <c r="K38" s="141"/>
    </row>
    <row r="39" spans="5:11" x14ac:dyDescent="0.25">
      <c r="E39" s="141" t="s">
        <v>150</v>
      </c>
      <c r="F39" s="142">
        <v>58.53745753620597</v>
      </c>
      <c r="G39" s="142">
        <v>54.182339244133985</v>
      </c>
      <c r="H39" s="142">
        <v>56.577480490523968</v>
      </c>
      <c r="I39" s="142">
        <v>56.898288016112787</v>
      </c>
      <c r="J39" s="142">
        <v>56.539515866747202</v>
      </c>
      <c r="K39" s="142">
        <v>70.928747213092052</v>
      </c>
    </row>
    <row r="40" spans="5:11" x14ac:dyDescent="0.25">
      <c r="E40" s="141" t="s">
        <v>149</v>
      </c>
      <c r="F40" s="142">
        <v>19.220454139102451</v>
      </c>
      <c r="G40" s="142">
        <v>22.60433458713953</v>
      </c>
      <c r="H40" s="142">
        <v>19.806763285024154</v>
      </c>
      <c r="I40" s="142">
        <v>19.516616314199396</v>
      </c>
      <c r="J40" s="142">
        <v>20.313153370812621</v>
      </c>
      <c r="K40" s="142">
        <v>13.130270795834829</v>
      </c>
    </row>
    <row r="41" spans="5:11" x14ac:dyDescent="0.25">
      <c r="E41" s="141" t="s">
        <v>148</v>
      </c>
      <c r="F41" s="142">
        <v>22.242088324691579</v>
      </c>
      <c r="G41" s="142">
        <v>23.213326168726493</v>
      </c>
      <c r="H41" s="142">
        <v>23.615756224451875</v>
      </c>
      <c r="I41" s="142">
        <v>23.585095669687814</v>
      </c>
      <c r="J41" s="142">
        <v>23.147330762440181</v>
      </c>
      <c r="K41" s="142">
        <v>15.940981991073128</v>
      </c>
    </row>
    <row r="47" spans="5:11" x14ac:dyDescent="0.25">
      <c r="E47" s="140" t="s">
        <v>349</v>
      </c>
      <c r="F47" s="140"/>
    </row>
    <row r="48" spans="5:11" x14ac:dyDescent="0.25">
      <c r="E48" s="140"/>
      <c r="F48" s="140" t="s">
        <v>137</v>
      </c>
    </row>
    <row r="49" spans="2:6" x14ac:dyDescent="0.25">
      <c r="E49" s="141">
        <v>2016</v>
      </c>
      <c r="F49" s="142">
        <v>9.9</v>
      </c>
    </row>
    <row r="50" spans="2:6" x14ac:dyDescent="0.25">
      <c r="E50" s="141">
        <v>2017</v>
      </c>
      <c r="F50" s="142">
        <v>14.9</v>
      </c>
    </row>
    <row r="51" spans="2:6" x14ac:dyDescent="0.25">
      <c r="E51" s="141">
        <v>2018</v>
      </c>
      <c r="F51" s="142">
        <v>16.600000000000001</v>
      </c>
    </row>
    <row r="52" spans="2:6" x14ac:dyDescent="0.25">
      <c r="B52" s="57"/>
      <c r="E52" s="141">
        <v>2019</v>
      </c>
      <c r="F52" s="142">
        <v>10.7</v>
      </c>
    </row>
    <row r="53" spans="2:6" x14ac:dyDescent="0.25">
      <c r="B53" s="57"/>
      <c r="E53" s="141" t="s">
        <v>57</v>
      </c>
      <c r="F53" s="142">
        <v>13</v>
      </c>
    </row>
    <row r="54" spans="2:6" x14ac:dyDescent="0.25">
      <c r="E54" s="141" t="s">
        <v>184</v>
      </c>
      <c r="F54" s="142">
        <v>27.6</v>
      </c>
    </row>
    <row r="55" spans="2:6" x14ac:dyDescent="0.25">
      <c r="B55" s="57"/>
    </row>
    <row r="56" spans="2:6" x14ac:dyDescent="0.25">
      <c r="B56" s="60"/>
    </row>
    <row r="58" spans="2:6" ht="16.5" x14ac:dyDescent="0.25">
      <c r="B58" s="51"/>
    </row>
    <row r="76" spans="2:2" ht="16.5" x14ac:dyDescent="0.25">
      <c r="B76" s="51"/>
    </row>
  </sheetData>
  <mergeCells count="1">
    <mergeCell ref="B2:C2"/>
  </mergeCells>
  <pageMargins left="0.7" right="0.7" top="0.75" bottom="0.75" header="0.3" footer="0.3"/>
  <pageSetup paperSize="9" orientation="portrait" horizontalDpi="0" verticalDpi="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2A5D-86F0-284A-9585-6DBC4462AD4E}">
  <sheetPr codeName="Hoja45"/>
  <dimension ref="B1:G21"/>
  <sheetViews>
    <sheetView zoomScaleNormal="100" workbookViewId="0"/>
  </sheetViews>
  <sheetFormatPr baseColWidth="10" defaultColWidth="11.5" defaultRowHeight="13.5" x14ac:dyDescent="0.25"/>
  <cols>
    <col min="1" max="1" width="10.875" style="34" customWidth="1"/>
    <col min="2" max="2" width="75" style="34" customWidth="1"/>
    <col min="3" max="3" width="11.5" style="34"/>
    <col min="4" max="4" width="11.75" style="34" bestFit="1" customWidth="1"/>
    <col min="5" max="5" width="11.5" style="34"/>
    <col min="6" max="6" width="19" style="34" customWidth="1"/>
    <col min="7" max="7" width="22.5" style="34" customWidth="1"/>
    <col min="8" max="16384" width="11.5" style="34"/>
  </cols>
  <sheetData>
    <row r="1" spans="2:7" x14ac:dyDescent="0.25">
      <c r="B1" s="63"/>
    </row>
    <row r="2" spans="2:7" ht="33" customHeight="1" x14ac:dyDescent="0.25">
      <c r="B2" s="64" t="s">
        <v>350</v>
      </c>
    </row>
    <row r="3" spans="2:7" ht="14.25" x14ac:dyDescent="0.25">
      <c r="B3" s="50" t="s">
        <v>351</v>
      </c>
    </row>
    <row r="4" spans="2:7" ht="25.5" x14ac:dyDescent="0.25">
      <c r="D4" s="140" t="s">
        <v>73</v>
      </c>
      <c r="E4" s="140" t="s">
        <v>192</v>
      </c>
      <c r="F4" s="140" t="s">
        <v>193</v>
      </c>
      <c r="G4" s="140" t="s">
        <v>194</v>
      </c>
    </row>
    <row r="5" spans="2:7" x14ac:dyDescent="0.25">
      <c r="D5" s="141">
        <v>2016</v>
      </c>
      <c r="E5" s="142">
        <v>35.064</v>
      </c>
      <c r="F5" s="142">
        <v>34.632884789999999</v>
      </c>
      <c r="G5" s="142">
        <f t="shared" ref="G5:G8" si="0">E5-F5</f>
        <v>0.43111521000000153</v>
      </c>
    </row>
    <row r="6" spans="2:7" x14ac:dyDescent="0.25">
      <c r="D6" s="141">
        <v>2017</v>
      </c>
      <c r="E6" s="142">
        <v>35.064</v>
      </c>
      <c r="F6" s="142">
        <v>33.511721010000002</v>
      </c>
      <c r="G6" s="142">
        <f t="shared" si="0"/>
        <v>1.5522789899999978</v>
      </c>
    </row>
    <row r="7" spans="2:7" x14ac:dyDescent="0.25">
      <c r="D7" s="141">
        <v>2018</v>
      </c>
      <c r="E7" s="142">
        <v>35.064</v>
      </c>
      <c r="F7" s="142">
        <v>34.223905619999996</v>
      </c>
      <c r="G7" s="142">
        <f t="shared" si="0"/>
        <v>0.84009438000000358</v>
      </c>
    </row>
    <row r="8" spans="2:7" x14ac:dyDescent="0.25">
      <c r="D8" s="141">
        <v>2019</v>
      </c>
      <c r="E8" s="142">
        <v>35.064</v>
      </c>
      <c r="F8" s="142">
        <v>34.430145570000001</v>
      </c>
      <c r="G8" s="142">
        <f t="shared" si="0"/>
        <v>0.63385442999999952</v>
      </c>
    </row>
    <row r="9" spans="2:7" ht="15.75" x14ac:dyDescent="0.25">
      <c r="E9" s="13"/>
    </row>
    <row r="10" spans="2:7" ht="15.75" x14ac:dyDescent="0.25">
      <c r="E10" s="13"/>
    </row>
    <row r="11" spans="2:7" ht="15.75" x14ac:dyDescent="0.25">
      <c r="E11" s="13"/>
    </row>
    <row r="12" spans="2:7" x14ac:dyDescent="0.25">
      <c r="B12" s="63"/>
    </row>
    <row r="15" spans="2:7" x14ac:dyDescent="0.25">
      <c r="C15" s="38"/>
      <c r="D15" s="38"/>
      <c r="E15" s="38"/>
    </row>
    <row r="16" spans="2:7" x14ac:dyDescent="0.25">
      <c r="C16" s="38"/>
      <c r="D16" s="38"/>
      <c r="E16" s="38"/>
    </row>
    <row r="17" spans="3:5" x14ac:dyDescent="0.25">
      <c r="C17" s="38"/>
      <c r="D17" s="38"/>
      <c r="E17" s="38"/>
    </row>
    <row r="18" spans="3:5" x14ac:dyDescent="0.25">
      <c r="C18" s="38"/>
      <c r="D18" s="38"/>
      <c r="E18" s="38"/>
    </row>
    <row r="19" spans="3:5" x14ac:dyDescent="0.25">
      <c r="C19" s="38"/>
      <c r="D19" s="38"/>
      <c r="E19" s="38"/>
    </row>
    <row r="20" spans="3:5" x14ac:dyDescent="0.25">
      <c r="C20" s="38"/>
      <c r="D20" s="38"/>
      <c r="E20" s="38"/>
    </row>
    <row r="21" spans="3:5" x14ac:dyDescent="0.25">
      <c r="C21" s="38"/>
      <c r="D21" s="38"/>
      <c r="E21" s="38"/>
    </row>
  </sheetData>
  <conditionalFormatting sqref="G5:G8">
    <cfRule type="cellIs" dxfId="2" priority="1" operator="lessThan">
      <formula>0</formula>
    </cfRule>
  </conditionalFormatting>
  <pageMargins left="0.7" right="0.7" top="0.75" bottom="0.75" header="0.3" footer="0.3"/>
  <pageSetup paperSize="9" orientation="portrait"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92DFD-DAD8-F147-AD6E-772891F37959}">
  <sheetPr codeName="Hoja46"/>
  <dimension ref="A2:N122"/>
  <sheetViews>
    <sheetView zoomScaleNormal="100" workbookViewId="0"/>
  </sheetViews>
  <sheetFormatPr baseColWidth="10" defaultColWidth="9.25" defaultRowHeight="13.5" x14ac:dyDescent="0.25"/>
  <cols>
    <col min="1" max="1" width="9.25" style="33"/>
    <col min="2" max="2" width="90.625" style="53" customWidth="1"/>
    <col min="3" max="3" width="6.75" style="33" customWidth="1"/>
    <col min="4" max="4" width="25.625" style="33" bestFit="1" customWidth="1"/>
    <col min="5" max="5" width="18.25" style="33" customWidth="1"/>
    <col min="6" max="6" width="10" style="33" bestFit="1" customWidth="1"/>
    <col min="7" max="7" width="11.75" style="33" bestFit="1" customWidth="1"/>
    <col min="8" max="8" width="11.75" style="33" customWidth="1"/>
    <col min="9" max="9" width="29.25" style="33" customWidth="1"/>
    <col min="10" max="10" width="28.75" style="33" customWidth="1"/>
    <col min="11" max="14" width="10.25" style="33" customWidth="1"/>
    <col min="15" max="16384" width="9.25" style="33"/>
  </cols>
  <sheetData>
    <row r="2" spans="1:14" ht="33" customHeight="1" x14ac:dyDescent="0.25">
      <c r="B2" s="30" t="s">
        <v>352</v>
      </c>
    </row>
    <row r="3" spans="1:14" ht="14.25" x14ac:dyDescent="0.25">
      <c r="A3" s="33" t="s">
        <v>132</v>
      </c>
      <c r="B3" s="163" t="s">
        <v>353</v>
      </c>
      <c r="C3" s="62"/>
      <c r="D3" s="52" t="s">
        <v>339</v>
      </c>
    </row>
    <row r="5" spans="1:14" ht="14.25" x14ac:dyDescent="0.25">
      <c r="B5" s="303" t="s">
        <v>354</v>
      </c>
      <c r="C5" s="303"/>
    </row>
    <row r="6" spans="1:14" ht="14.25" x14ac:dyDescent="0.25">
      <c r="B6" s="149" t="s">
        <v>295</v>
      </c>
      <c r="C6" s="53"/>
      <c r="D6" s="140" t="s">
        <v>341</v>
      </c>
      <c r="E6" s="140"/>
      <c r="F6" s="140"/>
    </row>
    <row r="7" spans="1:14" x14ac:dyDescent="0.25">
      <c r="D7" s="140" t="s">
        <v>197</v>
      </c>
      <c r="E7" s="140" t="s">
        <v>198</v>
      </c>
      <c r="F7" s="140" t="s">
        <v>199</v>
      </c>
    </row>
    <row r="8" spans="1:14" x14ac:dyDescent="0.25">
      <c r="D8" s="141" t="s">
        <v>200</v>
      </c>
      <c r="E8" s="142">
        <v>16.7</v>
      </c>
      <c r="F8" s="142">
        <v>24.8</v>
      </c>
      <c r="M8" s="54"/>
      <c r="N8" s="54"/>
    </row>
    <row r="9" spans="1:14" x14ac:dyDescent="0.25">
      <c r="D9" s="141" t="s">
        <v>201</v>
      </c>
      <c r="E9" s="142">
        <v>17.3</v>
      </c>
      <c r="F9" s="142">
        <v>25.6</v>
      </c>
      <c r="M9" s="54"/>
      <c r="N9" s="54"/>
    </row>
    <row r="10" spans="1:14" x14ac:dyDescent="0.25">
      <c r="D10" s="141" t="s">
        <v>202</v>
      </c>
      <c r="E10" s="142">
        <v>21.9</v>
      </c>
      <c r="F10" s="142">
        <v>27.8</v>
      </c>
      <c r="M10" s="54"/>
      <c r="N10" s="54"/>
    </row>
    <row r="11" spans="1:14" x14ac:dyDescent="0.25">
      <c r="D11" s="141" t="s">
        <v>203</v>
      </c>
      <c r="E11" s="142">
        <v>29.9</v>
      </c>
      <c r="F11" s="142">
        <v>31.2</v>
      </c>
      <c r="M11" s="54"/>
      <c r="N11" s="54"/>
    </row>
    <row r="12" spans="1:14" x14ac:dyDescent="0.25">
      <c r="D12" s="141" t="s">
        <v>204</v>
      </c>
      <c r="E12" s="142">
        <v>39.200000000000003</v>
      </c>
      <c r="F12" s="142">
        <v>35.700000000000003</v>
      </c>
      <c r="M12" s="54"/>
      <c r="N12" s="54"/>
    </row>
    <row r="13" spans="1:14" x14ac:dyDescent="0.25">
      <c r="M13" s="54"/>
      <c r="N13" s="54"/>
    </row>
    <row r="14" spans="1:14" x14ac:dyDescent="0.25">
      <c r="M14" s="54"/>
      <c r="N14" s="54"/>
    </row>
    <row r="16" spans="1:14" x14ac:dyDescent="0.25">
      <c r="M16" s="55"/>
      <c r="N16" s="55"/>
    </row>
    <row r="27" spans="2:7" x14ac:dyDescent="0.25">
      <c r="D27" s="140" t="s">
        <v>343</v>
      </c>
      <c r="E27" s="140"/>
      <c r="F27" s="140"/>
      <c r="G27" s="140"/>
    </row>
    <row r="28" spans="2:7" ht="14.25" x14ac:dyDescent="0.25">
      <c r="B28" s="149" t="s">
        <v>355</v>
      </c>
      <c r="D28" s="140" t="s">
        <v>206</v>
      </c>
      <c r="E28" s="140"/>
      <c r="F28" s="140" t="s">
        <v>198</v>
      </c>
      <c r="G28" s="140" t="s">
        <v>199</v>
      </c>
    </row>
    <row r="29" spans="2:7" x14ac:dyDescent="0.25">
      <c r="D29" s="295" t="s">
        <v>79</v>
      </c>
      <c r="E29" s="196" t="s">
        <v>57</v>
      </c>
      <c r="F29" s="142">
        <f>+E11</f>
        <v>29.9</v>
      </c>
      <c r="G29" s="142">
        <f>+F11</f>
        <v>31.2</v>
      </c>
    </row>
    <row r="30" spans="2:7" x14ac:dyDescent="0.25">
      <c r="D30" s="297"/>
      <c r="E30" s="196" t="s">
        <v>207</v>
      </c>
      <c r="F30" s="142">
        <v>36.299163818359375</v>
      </c>
      <c r="G30" s="142">
        <v>37.607944488525391</v>
      </c>
    </row>
    <row r="31" spans="2:7" ht="15.75" customHeight="1" x14ac:dyDescent="0.25">
      <c r="D31" s="296"/>
      <c r="E31" s="196" t="s">
        <v>208</v>
      </c>
      <c r="F31" s="142">
        <v>32.778472900390625</v>
      </c>
      <c r="G31" s="142">
        <v>33.385562896728516</v>
      </c>
    </row>
    <row r="32" spans="2:7" x14ac:dyDescent="0.25">
      <c r="D32" s="295" t="s">
        <v>209</v>
      </c>
      <c r="E32" s="196" t="s">
        <v>185</v>
      </c>
      <c r="F32" s="142">
        <v>33.6</v>
      </c>
      <c r="G32" s="142">
        <v>41.276271820068359</v>
      </c>
    </row>
    <row r="33" spans="2:7" x14ac:dyDescent="0.25">
      <c r="D33" s="297"/>
      <c r="E33" s="196" t="s">
        <v>356</v>
      </c>
      <c r="F33" s="142">
        <v>33</v>
      </c>
      <c r="G33" s="142">
        <v>36.9</v>
      </c>
    </row>
    <row r="34" spans="2:7" ht="16.5" x14ac:dyDescent="0.25">
      <c r="B34" s="51"/>
      <c r="D34" s="296"/>
      <c r="E34" s="196" t="s">
        <v>357</v>
      </c>
      <c r="F34" s="142">
        <v>20.3</v>
      </c>
      <c r="G34" s="142">
        <v>34.700000000000003</v>
      </c>
    </row>
    <row r="35" spans="2:7" ht="14.25" x14ac:dyDescent="0.25">
      <c r="B35" s="303"/>
      <c r="C35" s="303"/>
      <c r="D35" s="295" t="s">
        <v>147</v>
      </c>
      <c r="E35" s="196" t="s">
        <v>150</v>
      </c>
      <c r="F35" s="142">
        <v>25.5</v>
      </c>
      <c r="G35" s="142">
        <v>25.3</v>
      </c>
    </row>
    <row r="36" spans="2:7" ht="16.5" x14ac:dyDescent="0.25">
      <c r="B36" s="51"/>
      <c r="D36" s="297"/>
      <c r="E36" s="196" t="s">
        <v>149</v>
      </c>
      <c r="F36" s="142">
        <v>32.299999999999997</v>
      </c>
      <c r="G36" s="142">
        <v>34.5</v>
      </c>
    </row>
    <row r="37" spans="2:7" x14ac:dyDescent="0.25">
      <c r="D37" s="296"/>
      <c r="E37" s="196" t="s">
        <v>148</v>
      </c>
      <c r="F37" s="142">
        <v>39.9</v>
      </c>
      <c r="G37" s="142">
        <v>44.7</v>
      </c>
    </row>
    <row r="38" spans="2:7" x14ac:dyDescent="0.25">
      <c r="D38" s="295" t="s">
        <v>358</v>
      </c>
      <c r="E38" s="196" t="s">
        <v>214</v>
      </c>
      <c r="F38" s="142">
        <v>36</v>
      </c>
      <c r="G38" s="142">
        <v>35.4</v>
      </c>
    </row>
    <row r="39" spans="2:7" x14ac:dyDescent="0.25">
      <c r="D39" s="296"/>
      <c r="E39" s="196" t="s">
        <v>284</v>
      </c>
      <c r="F39" s="142">
        <v>27.6</v>
      </c>
      <c r="G39" s="142">
        <v>29.7</v>
      </c>
    </row>
    <row r="40" spans="2:7" x14ac:dyDescent="0.25">
      <c r="D40" s="295" t="s">
        <v>359</v>
      </c>
      <c r="E40" s="196" t="s">
        <v>360</v>
      </c>
      <c r="F40" s="142">
        <v>27.6</v>
      </c>
      <c r="G40" s="142">
        <v>30.6</v>
      </c>
    </row>
    <row r="41" spans="2:7" x14ac:dyDescent="0.25">
      <c r="D41" s="297"/>
      <c r="E41" s="196" t="s">
        <v>361</v>
      </c>
      <c r="F41" s="142">
        <v>33.200000000000003</v>
      </c>
      <c r="G41" s="142">
        <v>33.1</v>
      </c>
    </row>
    <row r="42" spans="2:7" x14ac:dyDescent="0.25">
      <c r="D42" s="297"/>
      <c r="E42" s="196" t="s">
        <v>362</v>
      </c>
      <c r="F42" s="142">
        <v>1.9</v>
      </c>
      <c r="G42" s="142">
        <v>33.6</v>
      </c>
    </row>
    <row r="43" spans="2:7" x14ac:dyDescent="0.25">
      <c r="D43" s="297"/>
      <c r="E43" s="196" t="s">
        <v>363</v>
      </c>
      <c r="F43" s="142">
        <v>31.3</v>
      </c>
      <c r="G43" s="142">
        <v>30.8</v>
      </c>
    </row>
    <row r="44" spans="2:7" x14ac:dyDescent="0.25">
      <c r="D44" s="296"/>
      <c r="E44" s="196" t="s">
        <v>364</v>
      </c>
      <c r="F44" s="142">
        <v>30.6</v>
      </c>
      <c r="G44" s="142">
        <v>27.6</v>
      </c>
    </row>
    <row r="45" spans="2:7" x14ac:dyDescent="0.25">
      <c r="D45" s="295" t="s">
        <v>365</v>
      </c>
      <c r="E45" s="196" t="s">
        <v>284</v>
      </c>
      <c r="F45" s="142">
        <v>28.6</v>
      </c>
      <c r="G45" s="142">
        <v>30.3</v>
      </c>
    </row>
    <row r="46" spans="2:7" x14ac:dyDescent="0.25">
      <c r="D46" s="296"/>
      <c r="E46" s="196" t="s">
        <v>214</v>
      </c>
      <c r="F46" s="142">
        <v>41.4</v>
      </c>
      <c r="G46" s="142">
        <v>42.6</v>
      </c>
    </row>
    <row r="47" spans="2:7" x14ac:dyDescent="0.25">
      <c r="D47" s="295" t="s">
        <v>366</v>
      </c>
      <c r="E47" s="196" t="s">
        <v>284</v>
      </c>
      <c r="F47" s="142">
        <v>29.6</v>
      </c>
      <c r="G47" s="142">
        <v>31.3</v>
      </c>
    </row>
    <row r="48" spans="2:7" x14ac:dyDescent="0.25">
      <c r="D48" s="296"/>
      <c r="E48" s="196" t="s">
        <v>214</v>
      </c>
      <c r="F48" s="142">
        <v>33</v>
      </c>
      <c r="G48" s="142">
        <v>30</v>
      </c>
    </row>
    <row r="60" spans="2:7" ht="14.25" x14ac:dyDescent="0.25">
      <c r="B60" s="161"/>
    </row>
    <row r="62" spans="2:7" x14ac:dyDescent="0.25">
      <c r="B62" s="164" t="s">
        <v>367</v>
      </c>
      <c r="D62" s="140" t="s">
        <v>348</v>
      </c>
      <c r="E62" s="140"/>
      <c r="F62" s="140"/>
      <c r="G62" s="140"/>
    </row>
    <row r="63" spans="2:7" x14ac:dyDescent="0.25">
      <c r="D63" s="140" t="s">
        <v>197</v>
      </c>
      <c r="E63" s="140"/>
      <c r="F63" s="140" t="s">
        <v>198</v>
      </c>
      <c r="G63" s="140" t="s">
        <v>199</v>
      </c>
    </row>
    <row r="64" spans="2:7" x14ac:dyDescent="0.25">
      <c r="D64" s="285" t="s">
        <v>202</v>
      </c>
      <c r="E64" s="141" t="s">
        <v>368</v>
      </c>
      <c r="F64" s="142">
        <v>7.4</v>
      </c>
      <c r="G64" s="142">
        <v>12.6</v>
      </c>
    </row>
    <row r="65" spans="4:7" x14ac:dyDescent="0.25">
      <c r="D65" s="286"/>
      <c r="E65" s="141" t="s">
        <v>369</v>
      </c>
      <c r="F65" s="142">
        <v>60.7</v>
      </c>
      <c r="G65" s="142">
        <v>65.400000000000006</v>
      </c>
    </row>
    <row r="66" spans="4:7" x14ac:dyDescent="0.25">
      <c r="D66" s="285" t="s">
        <v>203</v>
      </c>
      <c r="E66" s="141" t="s">
        <v>368</v>
      </c>
      <c r="F66" s="142">
        <v>10.1</v>
      </c>
      <c r="G66" s="142">
        <v>16.7</v>
      </c>
    </row>
    <row r="67" spans="4:7" x14ac:dyDescent="0.25">
      <c r="D67" s="286"/>
      <c r="E67" s="141" t="s">
        <v>369</v>
      </c>
      <c r="F67" s="142">
        <v>59.5</v>
      </c>
      <c r="G67" s="142">
        <v>63.6</v>
      </c>
    </row>
    <row r="68" spans="4:7" x14ac:dyDescent="0.25">
      <c r="D68" s="285" t="s">
        <v>204</v>
      </c>
      <c r="E68" s="141" t="s">
        <v>368</v>
      </c>
      <c r="F68" s="142">
        <v>14.3</v>
      </c>
      <c r="G68" s="142">
        <v>23.4</v>
      </c>
    </row>
    <row r="69" spans="4:7" x14ac:dyDescent="0.25">
      <c r="D69" s="286"/>
      <c r="E69" s="141" t="s">
        <v>369</v>
      </c>
      <c r="F69" s="142">
        <v>59.5</v>
      </c>
      <c r="G69" s="142">
        <v>64.599999999999994</v>
      </c>
    </row>
    <row r="83" spans="2:14" ht="14.25" x14ac:dyDescent="0.25">
      <c r="B83" s="303" t="s">
        <v>370</v>
      </c>
      <c r="C83" s="303"/>
    </row>
    <row r="84" spans="2:14" ht="16.5" x14ac:dyDescent="0.25">
      <c r="B84" s="51"/>
    </row>
    <row r="87" spans="2:14" ht="15.75" x14ac:dyDescent="0.25">
      <c r="M87" s="61"/>
      <c r="N87" s="61"/>
    </row>
    <row r="88" spans="2:14" ht="15.75" x14ac:dyDescent="0.25">
      <c r="M88" s="61"/>
      <c r="N88" s="61"/>
    </row>
    <row r="89" spans="2:14" ht="15.75" x14ac:dyDescent="0.25">
      <c r="M89" s="61"/>
      <c r="N89" s="61"/>
    </row>
    <row r="90" spans="2:14" ht="15.75" x14ac:dyDescent="0.25">
      <c r="M90" s="61"/>
      <c r="N90" s="61"/>
    </row>
    <row r="91" spans="2:14" ht="15.75" x14ac:dyDescent="0.25">
      <c r="M91" s="61"/>
      <c r="N91" s="61"/>
    </row>
    <row r="101" spans="2:3" ht="14.25" x14ac:dyDescent="0.25">
      <c r="B101" s="303" t="s">
        <v>371</v>
      </c>
      <c r="C101" s="303"/>
    </row>
    <row r="102" spans="2:3" ht="16.5" x14ac:dyDescent="0.25">
      <c r="B102" s="51"/>
    </row>
    <row r="118" spans="2:2" x14ac:dyDescent="0.25">
      <c r="B118" s="162"/>
    </row>
    <row r="119" spans="2:2" x14ac:dyDescent="0.25">
      <c r="B119" s="162"/>
    </row>
    <row r="120" spans="2:2" x14ac:dyDescent="0.25">
      <c r="B120" s="162"/>
    </row>
    <row r="122" spans="2:2" x14ac:dyDescent="0.25">
      <c r="B122" s="162"/>
    </row>
  </sheetData>
  <mergeCells count="14">
    <mergeCell ref="B5:C5"/>
    <mergeCell ref="B35:C35"/>
    <mergeCell ref="B83:C83"/>
    <mergeCell ref="B101:C101"/>
    <mergeCell ref="D29:D31"/>
    <mergeCell ref="D32:D34"/>
    <mergeCell ref="D35:D37"/>
    <mergeCell ref="D38:D39"/>
    <mergeCell ref="D40:D44"/>
    <mergeCell ref="D45:D46"/>
    <mergeCell ref="D47:D48"/>
    <mergeCell ref="D64:D65"/>
    <mergeCell ref="D66:D67"/>
    <mergeCell ref="D68:D69"/>
  </mergeCell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891A3-AB7D-BD4B-92FD-4932AF8127A5}">
  <sheetPr codeName="Hoja47"/>
  <dimension ref="B1:J66"/>
  <sheetViews>
    <sheetView zoomScaleNormal="100" workbookViewId="0"/>
  </sheetViews>
  <sheetFormatPr baseColWidth="10" defaultColWidth="11.5" defaultRowHeight="13.5" x14ac:dyDescent="0.25"/>
  <cols>
    <col min="1" max="1" width="11.5" style="34" customWidth="1"/>
    <col min="2" max="2" width="65.75" style="34" customWidth="1"/>
    <col min="3" max="3" width="9.75" style="34" customWidth="1"/>
    <col min="4" max="4" width="21.5" style="34" bestFit="1" customWidth="1"/>
    <col min="5" max="5" width="11.5" style="34"/>
    <col min="6" max="6" width="12.75" style="34" bestFit="1" customWidth="1"/>
    <col min="7" max="8" width="11.5" style="34"/>
    <col min="9" max="9" width="13.5" style="34" bestFit="1" customWidth="1"/>
    <col min="10" max="16384" width="11.5" style="34"/>
  </cols>
  <sheetData>
    <row r="1" spans="2:10" x14ac:dyDescent="0.25">
      <c r="F1" s="66"/>
    </row>
    <row r="2" spans="2:10" ht="34.15" customHeight="1" x14ac:dyDescent="0.25">
      <c r="B2" s="69" t="s">
        <v>218</v>
      </c>
      <c r="C2" s="58"/>
      <c r="F2" s="165"/>
      <c r="G2" s="165"/>
      <c r="H2" s="165"/>
      <c r="I2" s="165"/>
      <c r="J2" s="165"/>
    </row>
    <row r="3" spans="2:10" ht="14.25" x14ac:dyDescent="0.25">
      <c r="B3" s="50" t="s">
        <v>340</v>
      </c>
    </row>
    <row r="4" spans="2:10" ht="25.5" x14ac:dyDescent="0.3">
      <c r="B4" s="67"/>
      <c r="D4" s="140"/>
      <c r="E4" s="140"/>
      <c r="F4" s="140" t="s">
        <v>221</v>
      </c>
      <c r="G4" s="140" t="s">
        <v>238</v>
      </c>
      <c r="H4" s="140" t="s">
        <v>309</v>
      </c>
      <c r="I4" s="140" t="s">
        <v>310</v>
      </c>
      <c r="J4" s="140" t="s">
        <v>311</v>
      </c>
    </row>
    <row r="5" spans="2:10" x14ac:dyDescent="0.25">
      <c r="D5" s="270" t="s">
        <v>223</v>
      </c>
      <c r="E5" s="141">
        <v>-24</v>
      </c>
      <c r="F5" s="142">
        <v>0</v>
      </c>
      <c r="G5" s="142">
        <v>0</v>
      </c>
      <c r="H5" s="142">
        <f t="shared" ref="H5:H28" si="0">+G5*1.96</f>
        <v>0</v>
      </c>
      <c r="I5" s="142">
        <f t="shared" ref="I5:I28" si="1">+F5+(G5*1.96)</f>
        <v>0</v>
      </c>
      <c r="J5" s="145">
        <f t="shared" ref="J5:J28" si="2">+F5-(G5*1.96)</f>
        <v>0</v>
      </c>
    </row>
    <row r="6" spans="2:10" x14ac:dyDescent="0.25">
      <c r="D6" s="270"/>
      <c r="E6" s="141">
        <f t="shared" ref="E6:E28" si="3">+E5+1</f>
        <v>-23</v>
      </c>
      <c r="F6" s="142">
        <v>-0.1</v>
      </c>
      <c r="G6" s="142">
        <v>0.2</v>
      </c>
      <c r="H6" s="142">
        <f t="shared" si="0"/>
        <v>0.39200000000000002</v>
      </c>
      <c r="I6" s="142">
        <f t="shared" si="1"/>
        <v>0.29200000000000004</v>
      </c>
      <c r="J6" s="145">
        <f t="shared" si="2"/>
        <v>-0.49199999999999999</v>
      </c>
    </row>
    <row r="7" spans="2:10" x14ac:dyDescent="0.25">
      <c r="D7" s="270"/>
      <c r="E7" s="141">
        <f t="shared" si="3"/>
        <v>-22</v>
      </c>
      <c r="F7" s="142">
        <v>-0.3</v>
      </c>
      <c r="G7" s="142">
        <v>0.3</v>
      </c>
      <c r="H7" s="142">
        <f t="shared" si="0"/>
        <v>0.58799999999999997</v>
      </c>
      <c r="I7" s="142">
        <f t="shared" si="1"/>
        <v>0.28799999999999998</v>
      </c>
      <c r="J7" s="145">
        <f t="shared" si="2"/>
        <v>-0.8879999999999999</v>
      </c>
    </row>
    <row r="8" spans="2:10" x14ac:dyDescent="0.25">
      <c r="D8" s="270"/>
      <c r="E8" s="141">
        <f t="shared" si="3"/>
        <v>-21</v>
      </c>
      <c r="F8" s="142">
        <v>-0.4</v>
      </c>
      <c r="G8" s="142">
        <v>0.3</v>
      </c>
      <c r="H8" s="142">
        <f t="shared" si="0"/>
        <v>0.58799999999999997</v>
      </c>
      <c r="I8" s="142">
        <f t="shared" si="1"/>
        <v>0.18799999999999994</v>
      </c>
      <c r="J8" s="145">
        <f t="shared" si="2"/>
        <v>-0.98799999999999999</v>
      </c>
    </row>
    <row r="9" spans="2:10" x14ac:dyDescent="0.25">
      <c r="D9" s="270"/>
      <c r="E9" s="141">
        <f t="shared" si="3"/>
        <v>-20</v>
      </c>
      <c r="F9" s="142">
        <v>-0.3</v>
      </c>
      <c r="G9" s="142">
        <v>0.4</v>
      </c>
      <c r="H9" s="142">
        <f t="shared" si="0"/>
        <v>0.78400000000000003</v>
      </c>
      <c r="I9" s="142">
        <f t="shared" si="1"/>
        <v>0.48400000000000004</v>
      </c>
      <c r="J9" s="145">
        <f t="shared" si="2"/>
        <v>-1.0840000000000001</v>
      </c>
    </row>
    <row r="10" spans="2:10" x14ac:dyDescent="0.25">
      <c r="D10" s="270"/>
      <c r="E10" s="141">
        <f t="shared" si="3"/>
        <v>-19</v>
      </c>
      <c r="F10" s="142">
        <v>-0.3</v>
      </c>
      <c r="G10" s="142">
        <v>0.4</v>
      </c>
      <c r="H10" s="142">
        <f t="shared" si="0"/>
        <v>0.78400000000000003</v>
      </c>
      <c r="I10" s="142">
        <f t="shared" si="1"/>
        <v>0.48400000000000004</v>
      </c>
      <c r="J10" s="145">
        <f t="shared" si="2"/>
        <v>-1.0840000000000001</v>
      </c>
    </row>
    <row r="11" spans="2:10" x14ac:dyDescent="0.25">
      <c r="D11" s="270"/>
      <c r="E11" s="141">
        <f t="shared" si="3"/>
        <v>-18</v>
      </c>
      <c r="F11" s="142">
        <v>-0.3</v>
      </c>
      <c r="G11" s="142">
        <v>0.4</v>
      </c>
      <c r="H11" s="142">
        <f t="shared" si="0"/>
        <v>0.78400000000000003</v>
      </c>
      <c r="I11" s="142">
        <f t="shared" si="1"/>
        <v>0.48400000000000004</v>
      </c>
      <c r="J11" s="145">
        <f t="shared" si="2"/>
        <v>-1.0840000000000001</v>
      </c>
    </row>
    <row r="12" spans="2:10" x14ac:dyDescent="0.25">
      <c r="D12" s="270"/>
      <c r="E12" s="141">
        <f t="shared" si="3"/>
        <v>-17</v>
      </c>
      <c r="F12" s="142">
        <v>-0.4</v>
      </c>
      <c r="G12" s="142">
        <v>0.4</v>
      </c>
      <c r="H12" s="142">
        <f t="shared" si="0"/>
        <v>0.78400000000000003</v>
      </c>
      <c r="I12" s="142">
        <f t="shared" si="1"/>
        <v>0.38400000000000001</v>
      </c>
      <c r="J12" s="145">
        <f t="shared" si="2"/>
        <v>-1.1840000000000002</v>
      </c>
    </row>
    <row r="13" spans="2:10" x14ac:dyDescent="0.25">
      <c r="D13" s="270"/>
      <c r="E13" s="141">
        <f t="shared" si="3"/>
        <v>-16</v>
      </c>
      <c r="F13" s="142">
        <v>-0.4</v>
      </c>
      <c r="G13" s="142">
        <v>0.4</v>
      </c>
      <c r="H13" s="142">
        <f t="shared" si="0"/>
        <v>0.78400000000000003</v>
      </c>
      <c r="I13" s="142">
        <f t="shared" si="1"/>
        <v>0.38400000000000001</v>
      </c>
      <c r="J13" s="145">
        <f t="shared" si="2"/>
        <v>-1.1840000000000002</v>
      </c>
    </row>
    <row r="14" spans="2:10" x14ac:dyDescent="0.25">
      <c r="D14" s="270"/>
      <c r="E14" s="141">
        <f t="shared" si="3"/>
        <v>-15</v>
      </c>
      <c r="F14" s="142">
        <v>-0.1</v>
      </c>
      <c r="G14" s="142">
        <v>0.4</v>
      </c>
      <c r="H14" s="142">
        <f t="shared" si="0"/>
        <v>0.78400000000000003</v>
      </c>
      <c r="I14" s="142">
        <f t="shared" si="1"/>
        <v>0.68400000000000005</v>
      </c>
      <c r="J14" s="145">
        <f t="shared" si="2"/>
        <v>-0.88400000000000001</v>
      </c>
    </row>
    <row r="15" spans="2:10" x14ac:dyDescent="0.25">
      <c r="D15" s="270"/>
      <c r="E15" s="141">
        <f t="shared" si="3"/>
        <v>-14</v>
      </c>
      <c r="F15" s="142">
        <v>-0.6</v>
      </c>
      <c r="G15" s="142">
        <v>0.4</v>
      </c>
      <c r="H15" s="142">
        <f t="shared" si="0"/>
        <v>0.78400000000000003</v>
      </c>
      <c r="I15" s="142">
        <f t="shared" si="1"/>
        <v>0.18400000000000005</v>
      </c>
      <c r="J15" s="145">
        <f t="shared" si="2"/>
        <v>-1.3839999999999999</v>
      </c>
    </row>
    <row r="16" spans="2:10" x14ac:dyDescent="0.25">
      <c r="D16" s="270"/>
      <c r="E16" s="141">
        <f t="shared" si="3"/>
        <v>-13</v>
      </c>
      <c r="F16" s="142">
        <v>-0.5</v>
      </c>
      <c r="G16" s="142">
        <v>0.4</v>
      </c>
      <c r="H16" s="142">
        <f t="shared" si="0"/>
        <v>0.78400000000000003</v>
      </c>
      <c r="I16" s="142">
        <f t="shared" si="1"/>
        <v>0.28400000000000003</v>
      </c>
      <c r="J16" s="145">
        <f t="shared" si="2"/>
        <v>-1.284</v>
      </c>
    </row>
    <row r="17" spans="4:10" x14ac:dyDescent="0.25">
      <c r="D17" s="270"/>
      <c r="E17" s="141">
        <f t="shared" si="3"/>
        <v>-12</v>
      </c>
      <c r="F17" s="142">
        <v>-0.8</v>
      </c>
      <c r="G17" s="142">
        <v>0.4</v>
      </c>
      <c r="H17" s="142">
        <f t="shared" si="0"/>
        <v>0.78400000000000003</v>
      </c>
      <c r="I17" s="142">
        <f t="shared" si="1"/>
        <v>-1.6000000000000014E-2</v>
      </c>
      <c r="J17" s="145">
        <f t="shared" si="2"/>
        <v>-1.5840000000000001</v>
      </c>
    </row>
    <row r="18" spans="4:10" x14ac:dyDescent="0.25">
      <c r="D18" s="270"/>
      <c r="E18" s="141">
        <f t="shared" si="3"/>
        <v>-11</v>
      </c>
      <c r="F18" s="142">
        <v>-0.9</v>
      </c>
      <c r="G18" s="142">
        <v>0.5</v>
      </c>
      <c r="H18" s="142">
        <f t="shared" si="0"/>
        <v>0.98</v>
      </c>
      <c r="I18" s="142">
        <f t="shared" si="1"/>
        <v>7.999999999999996E-2</v>
      </c>
      <c r="J18" s="145">
        <f t="shared" si="2"/>
        <v>-1.88</v>
      </c>
    </row>
    <row r="19" spans="4:10" x14ac:dyDescent="0.25">
      <c r="D19" s="270"/>
      <c r="E19" s="141">
        <f t="shared" si="3"/>
        <v>-10</v>
      </c>
      <c r="F19" s="142">
        <v>-0.8</v>
      </c>
      <c r="G19" s="142">
        <v>0.5</v>
      </c>
      <c r="H19" s="142">
        <f t="shared" si="0"/>
        <v>0.98</v>
      </c>
      <c r="I19" s="142">
        <f t="shared" si="1"/>
        <v>0.17999999999999994</v>
      </c>
      <c r="J19" s="145">
        <f t="shared" si="2"/>
        <v>-1.78</v>
      </c>
    </row>
    <row r="20" spans="4:10" x14ac:dyDescent="0.25">
      <c r="D20" s="270"/>
      <c r="E20" s="141">
        <f t="shared" si="3"/>
        <v>-9</v>
      </c>
      <c r="F20" s="142">
        <v>-0.8</v>
      </c>
      <c r="G20" s="142">
        <v>0.4</v>
      </c>
      <c r="H20" s="142">
        <f t="shared" si="0"/>
        <v>0.78400000000000003</v>
      </c>
      <c r="I20" s="142">
        <f t="shared" si="1"/>
        <v>-1.6000000000000014E-2</v>
      </c>
      <c r="J20" s="145">
        <f t="shared" si="2"/>
        <v>-1.5840000000000001</v>
      </c>
    </row>
    <row r="21" spans="4:10" x14ac:dyDescent="0.25">
      <c r="D21" s="270"/>
      <c r="E21" s="141">
        <f t="shared" si="3"/>
        <v>-8</v>
      </c>
      <c r="F21" s="142">
        <v>-0.8</v>
      </c>
      <c r="G21" s="142">
        <v>0.5</v>
      </c>
      <c r="H21" s="142">
        <f t="shared" si="0"/>
        <v>0.98</v>
      </c>
      <c r="I21" s="142">
        <f t="shared" si="1"/>
        <v>0.17999999999999994</v>
      </c>
      <c r="J21" s="145">
        <f t="shared" si="2"/>
        <v>-1.78</v>
      </c>
    </row>
    <row r="22" spans="4:10" x14ac:dyDescent="0.25">
      <c r="D22" s="270"/>
      <c r="E22" s="141">
        <f t="shared" si="3"/>
        <v>-7</v>
      </c>
      <c r="F22" s="142">
        <v>-0.6</v>
      </c>
      <c r="G22" s="142">
        <v>0.5</v>
      </c>
      <c r="H22" s="142">
        <f t="shared" si="0"/>
        <v>0.98</v>
      </c>
      <c r="I22" s="142">
        <f t="shared" si="1"/>
        <v>0.38</v>
      </c>
      <c r="J22" s="145">
        <f t="shared" si="2"/>
        <v>-1.58</v>
      </c>
    </row>
    <row r="23" spans="4:10" x14ac:dyDescent="0.25">
      <c r="D23" s="270"/>
      <c r="E23" s="141">
        <f t="shared" si="3"/>
        <v>-6</v>
      </c>
      <c r="F23" s="142">
        <v>-1</v>
      </c>
      <c r="G23" s="142">
        <v>0.5</v>
      </c>
      <c r="H23" s="142">
        <f t="shared" si="0"/>
        <v>0.98</v>
      </c>
      <c r="I23" s="142">
        <f t="shared" si="1"/>
        <v>-2.0000000000000018E-2</v>
      </c>
      <c r="J23" s="145">
        <f t="shared" si="2"/>
        <v>-1.98</v>
      </c>
    </row>
    <row r="24" spans="4:10" x14ac:dyDescent="0.25">
      <c r="D24" s="270"/>
      <c r="E24" s="141">
        <f t="shared" si="3"/>
        <v>-5</v>
      </c>
      <c r="F24" s="142">
        <v>-0.6</v>
      </c>
      <c r="G24" s="142">
        <v>0.5</v>
      </c>
      <c r="H24" s="142">
        <f t="shared" si="0"/>
        <v>0.98</v>
      </c>
      <c r="I24" s="142">
        <f t="shared" si="1"/>
        <v>0.38</v>
      </c>
      <c r="J24" s="145">
        <f t="shared" si="2"/>
        <v>-1.58</v>
      </c>
    </row>
    <row r="25" spans="4:10" ht="13.5" customHeight="1" x14ac:dyDescent="0.25">
      <c r="D25" s="270"/>
      <c r="E25" s="141">
        <f t="shared" si="3"/>
        <v>-4</v>
      </c>
      <c r="F25" s="142">
        <v>-0.8</v>
      </c>
      <c r="G25" s="142">
        <v>0.5</v>
      </c>
      <c r="H25" s="142">
        <f t="shared" si="0"/>
        <v>0.98</v>
      </c>
      <c r="I25" s="142">
        <f t="shared" si="1"/>
        <v>0.17999999999999994</v>
      </c>
      <c r="J25" s="145">
        <f t="shared" si="2"/>
        <v>-1.78</v>
      </c>
    </row>
    <row r="26" spans="4:10" x14ac:dyDescent="0.25">
      <c r="D26" s="270"/>
      <c r="E26" s="141">
        <f t="shared" si="3"/>
        <v>-3</v>
      </c>
      <c r="F26" s="142">
        <v>-0.4</v>
      </c>
      <c r="G26" s="142">
        <v>0.5</v>
      </c>
      <c r="H26" s="142">
        <f t="shared" si="0"/>
        <v>0.98</v>
      </c>
      <c r="I26" s="142">
        <f t="shared" si="1"/>
        <v>0.57999999999999996</v>
      </c>
      <c r="J26" s="145">
        <f t="shared" si="2"/>
        <v>-1.38</v>
      </c>
    </row>
    <row r="27" spans="4:10" ht="13.5" customHeight="1" x14ac:dyDescent="0.25">
      <c r="D27" s="270"/>
      <c r="E27" s="141">
        <f t="shared" si="3"/>
        <v>-2</v>
      </c>
      <c r="F27" s="142">
        <v>-0.7</v>
      </c>
      <c r="G27" s="142">
        <v>0.5</v>
      </c>
      <c r="H27" s="142">
        <f t="shared" si="0"/>
        <v>0.98</v>
      </c>
      <c r="I27" s="142">
        <f t="shared" si="1"/>
        <v>0.28000000000000003</v>
      </c>
      <c r="J27" s="145">
        <f t="shared" si="2"/>
        <v>-1.68</v>
      </c>
    </row>
    <row r="28" spans="4:10" x14ac:dyDescent="0.25">
      <c r="D28" s="270"/>
      <c r="E28" s="141">
        <f t="shared" si="3"/>
        <v>-1</v>
      </c>
      <c r="F28" s="142">
        <v>-1.5</v>
      </c>
      <c r="G28" s="142">
        <v>0.4</v>
      </c>
      <c r="H28" s="142">
        <f t="shared" si="0"/>
        <v>0.78400000000000003</v>
      </c>
      <c r="I28" s="142">
        <f t="shared" si="1"/>
        <v>-0.71599999999999997</v>
      </c>
      <c r="J28" s="145">
        <f t="shared" si="2"/>
        <v>-2.2839999999999998</v>
      </c>
    </row>
    <row r="29" spans="4:10" x14ac:dyDescent="0.25">
      <c r="D29" s="285" t="s">
        <v>224</v>
      </c>
      <c r="E29" s="141"/>
      <c r="F29" s="142"/>
      <c r="G29" s="142"/>
      <c r="H29" s="142"/>
      <c r="I29" s="142"/>
      <c r="J29" s="145"/>
    </row>
    <row r="30" spans="4:10" x14ac:dyDescent="0.25">
      <c r="D30" s="287"/>
      <c r="E30" s="141">
        <f t="shared" ref="E30:E53" si="4">+E29+1</f>
        <v>1</v>
      </c>
      <c r="F30" s="142">
        <v>-9</v>
      </c>
      <c r="G30" s="142">
        <v>0.6</v>
      </c>
      <c r="H30" s="142">
        <f t="shared" ref="H30:H53" si="5">+G30*1.96</f>
        <v>1.1759999999999999</v>
      </c>
      <c r="I30" s="142">
        <f t="shared" ref="I30:I53" si="6">+F30+(G30*1.96)</f>
        <v>-7.8239999999999998</v>
      </c>
      <c r="J30" s="145">
        <f t="shared" ref="J30:J53" si="7">+F30-(G30*1.96)</f>
        <v>-10.176</v>
      </c>
    </row>
    <row r="31" spans="4:10" x14ac:dyDescent="0.25">
      <c r="D31" s="287"/>
      <c r="E31" s="141">
        <f t="shared" si="4"/>
        <v>2</v>
      </c>
      <c r="F31" s="142">
        <v>-9.6999999999999993</v>
      </c>
      <c r="G31" s="142">
        <v>0.6</v>
      </c>
      <c r="H31" s="142">
        <f t="shared" si="5"/>
        <v>1.1759999999999999</v>
      </c>
      <c r="I31" s="142">
        <f t="shared" si="6"/>
        <v>-8.5239999999999991</v>
      </c>
      <c r="J31" s="145">
        <f t="shared" si="7"/>
        <v>-10.875999999999999</v>
      </c>
    </row>
    <row r="32" spans="4:10" x14ac:dyDescent="0.25">
      <c r="D32" s="287"/>
      <c r="E32" s="141">
        <f t="shared" si="4"/>
        <v>3</v>
      </c>
      <c r="F32" s="142">
        <v>-9.1999999999999993</v>
      </c>
      <c r="G32" s="142">
        <v>0.6</v>
      </c>
      <c r="H32" s="142">
        <f t="shared" si="5"/>
        <v>1.1759999999999999</v>
      </c>
      <c r="I32" s="142">
        <f t="shared" si="6"/>
        <v>-8.0239999999999991</v>
      </c>
      <c r="J32" s="145">
        <f t="shared" si="7"/>
        <v>-10.375999999999999</v>
      </c>
    </row>
    <row r="33" spans="4:10" x14ac:dyDescent="0.25">
      <c r="D33" s="287"/>
      <c r="E33" s="141">
        <f t="shared" si="4"/>
        <v>4</v>
      </c>
      <c r="F33" s="142">
        <v>-8.8000000000000007</v>
      </c>
      <c r="G33" s="142">
        <v>0.6</v>
      </c>
      <c r="H33" s="142">
        <f t="shared" si="5"/>
        <v>1.1759999999999999</v>
      </c>
      <c r="I33" s="142">
        <f t="shared" si="6"/>
        <v>-7.6240000000000006</v>
      </c>
      <c r="J33" s="145">
        <f t="shared" si="7"/>
        <v>-9.9760000000000009</v>
      </c>
    </row>
    <row r="34" spans="4:10" x14ac:dyDescent="0.25">
      <c r="D34" s="287"/>
      <c r="E34" s="141">
        <f t="shared" si="4"/>
        <v>5</v>
      </c>
      <c r="F34" s="142">
        <v>-7.6</v>
      </c>
      <c r="G34" s="142">
        <v>0.6</v>
      </c>
      <c r="H34" s="142">
        <f t="shared" si="5"/>
        <v>1.1759999999999999</v>
      </c>
      <c r="I34" s="142">
        <f t="shared" si="6"/>
        <v>-6.4239999999999995</v>
      </c>
      <c r="J34" s="145">
        <f t="shared" si="7"/>
        <v>-8.7759999999999998</v>
      </c>
    </row>
    <row r="35" spans="4:10" x14ac:dyDescent="0.25">
      <c r="D35" s="287"/>
      <c r="E35" s="141">
        <f t="shared" si="4"/>
        <v>6</v>
      </c>
      <c r="F35" s="142">
        <v>-6.8</v>
      </c>
      <c r="G35" s="142">
        <v>0.6</v>
      </c>
      <c r="H35" s="142">
        <f t="shared" si="5"/>
        <v>1.1759999999999999</v>
      </c>
      <c r="I35" s="142">
        <f t="shared" si="6"/>
        <v>-5.6239999999999997</v>
      </c>
      <c r="J35" s="145">
        <f t="shared" si="7"/>
        <v>-7.976</v>
      </c>
    </row>
    <row r="36" spans="4:10" x14ac:dyDescent="0.25">
      <c r="D36" s="287"/>
      <c r="E36" s="141">
        <f t="shared" si="4"/>
        <v>7</v>
      </c>
      <c r="F36" s="142">
        <v>-6</v>
      </c>
      <c r="G36" s="142">
        <v>0.6</v>
      </c>
      <c r="H36" s="142">
        <f t="shared" si="5"/>
        <v>1.1759999999999999</v>
      </c>
      <c r="I36" s="142">
        <f t="shared" si="6"/>
        <v>-4.8239999999999998</v>
      </c>
      <c r="J36" s="145">
        <f t="shared" si="7"/>
        <v>-7.1760000000000002</v>
      </c>
    </row>
    <row r="37" spans="4:10" x14ac:dyDescent="0.25">
      <c r="D37" s="287"/>
      <c r="E37" s="141">
        <f t="shared" si="4"/>
        <v>8</v>
      </c>
      <c r="F37" s="142">
        <v>-4.4000000000000004</v>
      </c>
      <c r="G37" s="142">
        <v>0.6</v>
      </c>
      <c r="H37" s="142">
        <f t="shared" si="5"/>
        <v>1.1759999999999999</v>
      </c>
      <c r="I37" s="142">
        <f t="shared" si="6"/>
        <v>-3.2240000000000002</v>
      </c>
      <c r="J37" s="145">
        <f t="shared" si="7"/>
        <v>-5.5760000000000005</v>
      </c>
    </row>
    <row r="38" spans="4:10" x14ac:dyDescent="0.25">
      <c r="D38" s="287"/>
      <c r="E38" s="141">
        <f t="shared" si="4"/>
        <v>9</v>
      </c>
      <c r="F38" s="142">
        <v>-3.9</v>
      </c>
      <c r="G38" s="142">
        <v>0.6</v>
      </c>
      <c r="H38" s="142">
        <f t="shared" si="5"/>
        <v>1.1759999999999999</v>
      </c>
      <c r="I38" s="142">
        <f t="shared" si="6"/>
        <v>-2.7240000000000002</v>
      </c>
      <c r="J38" s="145">
        <f t="shared" si="7"/>
        <v>-5.0759999999999996</v>
      </c>
    </row>
    <row r="39" spans="4:10" x14ac:dyDescent="0.25">
      <c r="D39" s="287"/>
      <c r="E39" s="141">
        <f t="shared" si="4"/>
        <v>10</v>
      </c>
      <c r="F39" s="142">
        <v>-3.9</v>
      </c>
      <c r="G39" s="142">
        <v>0.6</v>
      </c>
      <c r="H39" s="142">
        <f t="shared" si="5"/>
        <v>1.1759999999999999</v>
      </c>
      <c r="I39" s="142">
        <f t="shared" si="6"/>
        <v>-2.7240000000000002</v>
      </c>
      <c r="J39" s="145">
        <f t="shared" si="7"/>
        <v>-5.0759999999999996</v>
      </c>
    </row>
    <row r="40" spans="4:10" x14ac:dyDescent="0.25">
      <c r="D40" s="287"/>
      <c r="E40" s="141">
        <f t="shared" si="4"/>
        <v>11</v>
      </c>
      <c r="F40" s="142">
        <v>-3.4</v>
      </c>
      <c r="G40" s="142">
        <v>0.6</v>
      </c>
      <c r="H40" s="142">
        <f t="shared" si="5"/>
        <v>1.1759999999999999</v>
      </c>
      <c r="I40" s="142">
        <f t="shared" si="6"/>
        <v>-2.2240000000000002</v>
      </c>
      <c r="J40" s="145">
        <f t="shared" si="7"/>
        <v>-4.5759999999999996</v>
      </c>
    </row>
    <row r="41" spans="4:10" x14ac:dyDescent="0.25">
      <c r="D41" s="287"/>
      <c r="E41" s="141">
        <f t="shared" si="4"/>
        <v>12</v>
      </c>
      <c r="F41" s="142">
        <v>-2.2999999999999998</v>
      </c>
      <c r="G41" s="142">
        <v>0.6</v>
      </c>
      <c r="H41" s="142">
        <f t="shared" si="5"/>
        <v>1.1759999999999999</v>
      </c>
      <c r="I41" s="142">
        <f t="shared" si="6"/>
        <v>-1.1239999999999999</v>
      </c>
      <c r="J41" s="145">
        <f t="shared" si="7"/>
        <v>-3.476</v>
      </c>
    </row>
    <row r="42" spans="4:10" x14ac:dyDescent="0.25">
      <c r="D42" s="287"/>
      <c r="E42" s="141">
        <f t="shared" si="4"/>
        <v>13</v>
      </c>
      <c r="F42" s="142">
        <v>-1.5</v>
      </c>
      <c r="G42" s="142">
        <v>0.6</v>
      </c>
      <c r="H42" s="142">
        <f t="shared" si="5"/>
        <v>1.1759999999999999</v>
      </c>
      <c r="I42" s="142">
        <f t="shared" si="6"/>
        <v>-0.32400000000000007</v>
      </c>
      <c r="J42" s="145">
        <f t="shared" si="7"/>
        <v>-2.6760000000000002</v>
      </c>
    </row>
    <row r="43" spans="4:10" x14ac:dyDescent="0.25">
      <c r="D43" s="287"/>
      <c r="E43" s="141">
        <f t="shared" si="4"/>
        <v>14</v>
      </c>
      <c r="F43" s="142">
        <v>-1.1000000000000001</v>
      </c>
      <c r="G43" s="142">
        <v>0.6</v>
      </c>
      <c r="H43" s="142">
        <f t="shared" si="5"/>
        <v>1.1759999999999999</v>
      </c>
      <c r="I43" s="142">
        <f t="shared" si="6"/>
        <v>7.5999999999999845E-2</v>
      </c>
      <c r="J43" s="145">
        <f t="shared" si="7"/>
        <v>-2.2759999999999998</v>
      </c>
    </row>
    <row r="44" spans="4:10" x14ac:dyDescent="0.25">
      <c r="D44" s="287"/>
      <c r="E44" s="141">
        <f t="shared" si="4"/>
        <v>15</v>
      </c>
      <c r="F44" s="142">
        <v>-1</v>
      </c>
      <c r="G44" s="142">
        <v>0.6</v>
      </c>
      <c r="H44" s="142">
        <f t="shared" si="5"/>
        <v>1.1759999999999999</v>
      </c>
      <c r="I44" s="142">
        <f t="shared" si="6"/>
        <v>0.17599999999999993</v>
      </c>
      <c r="J44" s="145">
        <f t="shared" si="7"/>
        <v>-2.1760000000000002</v>
      </c>
    </row>
    <row r="45" spans="4:10" x14ac:dyDescent="0.25">
      <c r="D45" s="287"/>
      <c r="E45" s="141">
        <f t="shared" si="4"/>
        <v>16</v>
      </c>
      <c r="F45" s="142">
        <v>-0.8</v>
      </c>
      <c r="G45" s="142">
        <v>0.6</v>
      </c>
      <c r="H45" s="142">
        <f t="shared" si="5"/>
        <v>1.1759999999999999</v>
      </c>
      <c r="I45" s="142">
        <f t="shared" si="6"/>
        <v>0.37599999999999989</v>
      </c>
      <c r="J45" s="145">
        <f t="shared" si="7"/>
        <v>-1.976</v>
      </c>
    </row>
    <row r="46" spans="4:10" ht="13.5" customHeight="1" x14ac:dyDescent="0.25">
      <c r="D46" s="287"/>
      <c r="E46" s="141">
        <f t="shared" si="4"/>
        <v>17</v>
      </c>
      <c r="F46" s="142">
        <v>-0.4</v>
      </c>
      <c r="G46" s="142">
        <v>0.6</v>
      </c>
      <c r="H46" s="142">
        <f t="shared" si="5"/>
        <v>1.1759999999999999</v>
      </c>
      <c r="I46" s="142">
        <f t="shared" si="6"/>
        <v>0.77599999999999991</v>
      </c>
      <c r="J46" s="145">
        <f t="shared" si="7"/>
        <v>-1.5760000000000001</v>
      </c>
    </row>
    <row r="47" spans="4:10" x14ac:dyDescent="0.25">
      <c r="D47" s="287"/>
      <c r="E47" s="141">
        <f t="shared" si="4"/>
        <v>18</v>
      </c>
      <c r="F47" s="142">
        <v>-0.2</v>
      </c>
      <c r="G47" s="142">
        <v>0.6</v>
      </c>
      <c r="H47" s="142">
        <f t="shared" si="5"/>
        <v>1.1759999999999999</v>
      </c>
      <c r="I47" s="142">
        <f t="shared" si="6"/>
        <v>0.97599999999999998</v>
      </c>
      <c r="J47" s="145">
        <f t="shared" si="7"/>
        <v>-1.3759999999999999</v>
      </c>
    </row>
    <row r="48" spans="4:10" x14ac:dyDescent="0.25">
      <c r="D48" s="287"/>
      <c r="E48" s="141">
        <f t="shared" si="4"/>
        <v>19</v>
      </c>
      <c r="F48" s="142">
        <v>0.9</v>
      </c>
      <c r="G48" s="142">
        <v>0.7</v>
      </c>
      <c r="H48" s="142">
        <f t="shared" si="5"/>
        <v>1.3719999999999999</v>
      </c>
      <c r="I48" s="142">
        <f t="shared" si="6"/>
        <v>2.2719999999999998</v>
      </c>
      <c r="J48" s="145">
        <f t="shared" si="7"/>
        <v>-0.47199999999999986</v>
      </c>
    </row>
    <row r="49" spans="4:10" x14ac:dyDescent="0.25">
      <c r="D49" s="287"/>
      <c r="E49" s="141">
        <f t="shared" si="4"/>
        <v>20</v>
      </c>
      <c r="F49" s="142">
        <v>1.8</v>
      </c>
      <c r="G49" s="142">
        <v>0.7</v>
      </c>
      <c r="H49" s="142">
        <f t="shared" si="5"/>
        <v>1.3719999999999999</v>
      </c>
      <c r="I49" s="142">
        <f t="shared" si="6"/>
        <v>3.1719999999999997</v>
      </c>
      <c r="J49" s="145">
        <f t="shared" si="7"/>
        <v>0.42800000000000016</v>
      </c>
    </row>
    <row r="50" spans="4:10" x14ac:dyDescent="0.25">
      <c r="D50" s="287"/>
      <c r="E50" s="141">
        <f t="shared" si="4"/>
        <v>21</v>
      </c>
      <c r="F50" s="142">
        <v>2.7</v>
      </c>
      <c r="G50" s="142">
        <v>0.7</v>
      </c>
      <c r="H50" s="142">
        <f t="shared" si="5"/>
        <v>1.3719999999999999</v>
      </c>
      <c r="I50" s="142">
        <f t="shared" si="6"/>
        <v>4.0720000000000001</v>
      </c>
      <c r="J50" s="145">
        <f t="shared" si="7"/>
        <v>1.3280000000000003</v>
      </c>
    </row>
    <row r="51" spans="4:10" x14ac:dyDescent="0.25">
      <c r="D51" s="287"/>
      <c r="E51" s="141">
        <f t="shared" si="4"/>
        <v>22</v>
      </c>
      <c r="F51" s="142">
        <v>2.4</v>
      </c>
      <c r="G51" s="142">
        <v>0.7</v>
      </c>
      <c r="H51" s="142">
        <f t="shared" si="5"/>
        <v>1.3719999999999999</v>
      </c>
      <c r="I51" s="142">
        <f t="shared" si="6"/>
        <v>3.7719999999999998</v>
      </c>
      <c r="J51" s="145">
        <f t="shared" si="7"/>
        <v>1.028</v>
      </c>
    </row>
    <row r="52" spans="4:10" x14ac:dyDescent="0.25">
      <c r="D52" s="287"/>
      <c r="E52" s="141">
        <f t="shared" si="4"/>
        <v>23</v>
      </c>
      <c r="F52" s="142">
        <v>2.4</v>
      </c>
      <c r="G52" s="142">
        <v>0.7</v>
      </c>
      <c r="H52" s="142">
        <f t="shared" si="5"/>
        <v>1.3719999999999999</v>
      </c>
      <c r="I52" s="142">
        <f t="shared" si="6"/>
        <v>3.7719999999999998</v>
      </c>
      <c r="J52" s="145">
        <f t="shared" si="7"/>
        <v>1.028</v>
      </c>
    </row>
    <row r="53" spans="4:10" x14ac:dyDescent="0.25">
      <c r="D53" s="286"/>
      <c r="E53" s="141">
        <f t="shared" si="4"/>
        <v>24</v>
      </c>
      <c r="F53" s="142">
        <v>2.6</v>
      </c>
      <c r="G53" s="142">
        <v>0.7</v>
      </c>
      <c r="H53" s="142">
        <f t="shared" si="5"/>
        <v>1.3719999999999999</v>
      </c>
      <c r="I53" s="142">
        <f t="shared" si="6"/>
        <v>3.972</v>
      </c>
      <c r="J53" s="145">
        <f t="shared" si="7"/>
        <v>1.2280000000000002</v>
      </c>
    </row>
    <row r="54" spans="4:10" x14ac:dyDescent="0.25">
      <c r="F54" s="68"/>
      <c r="G54" s="68"/>
    </row>
    <row r="55" spans="4:10" x14ac:dyDescent="0.25">
      <c r="F55" s="68"/>
      <c r="G55" s="68"/>
    </row>
    <row r="56" spans="4:10" x14ac:dyDescent="0.25">
      <c r="F56" s="68"/>
      <c r="G56" s="68"/>
    </row>
    <row r="57" spans="4:10" x14ac:dyDescent="0.25">
      <c r="F57" s="68"/>
      <c r="G57" s="68"/>
    </row>
    <row r="58" spans="4:10" x14ac:dyDescent="0.25">
      <c r="F58" s="68"/>
      <c r="G58" s="68"/>
    </row>
    <row r="59" spans="4:10" x14ac:dyDescent="0.25">
      <c r="F59" s="68"/>
      <c r="G59" s="68"/>
    </row>
    <row r="60" spans="4:10" x14ac:dyDescent="0.25">
      <c r="F60" s="68"/>
      <c r="G60" s="68"/>
    </row>
    <row r="61" spans="4:10" x14ac:dyDescent="0.25">
      <c r="F61" s="68"/>
      <c r="G61" s="68"/>
    </row>
    <row r="62" spans="4:10" x14ac:dyDescent="0.25">
      <c r="F62" s="68"/>
      <c r="G62" s="68"/>
    </row>
    <row r="63" spans="4:10" x14ac:dyDescent="0.25">
      <c r="F63" s="68"/>
      <c r="G63" s="68"/>
    </row>
    <row r="64" spans="4:10" x14ac:dyDescent="0.25">
      <c r="F64" s="68"/>
      <c r="G64" s="68"/>
    </row>
    <row r="65" spans="6:7" x14ac:dyDescent="0.25">
      <c r="F65" s="68"/>
      <c r="G65" s="68"/>
    </row>
    <row r="66" spans="6:7" x14ac:dyDescent="0.25">
      <c r="F66" s="68"/>
      <c r="G66" s="68"/>
    </row>
  </sheetData>
  <mergeCells count="2">
    <mergeCell ref="D5:D28"/>
    <mergeCell ref="D29:D53"/>
  </mergeCells>
  <pageMargins left="0.7" right="0.7" top="0.75" bottom="0.75" header="0.3" footer="0.3"/>
  <pageSetup paperSize="9" orientation="portrait"/>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A830E-667B-784D-939C-4C8D5D8BA479}">
  <sheetPr codeName="Hoja48"/>
  <dimension ref="B2:I29"/>
  <sheetViews>
    <sheetView zoomScaleNormal="100" workbookViewId="0">
      <selection activeCell="B2" sqref="B2"/>
    </sheetView>
  </sheetViews>
  <sheetFormatPr baseColWidth="10" defaultColWidth="11.5" defaultRowHeight="13.5" x14ac:dyDescent="0.25"/>
  <cols>
    <col min="1" max="1" width="11.5" style="34" customWidth="1"/>
    <col min="2" max="2" width="77" style="34" customWidth="1"/>
    <col min="3" max="3" width="13.125" style="34" customWidth="1"/>
    <col min="4" max="4" width="20.25" style="34" customWidth="1"/>
    <col min="5" max="5" width="18.5" style="34" customWidth="1"/>
    <col min="6" max="7" width="15.5" style="34" customWidth="1"/>
    <col min="8" max="16384" width="11.5" style="34"/>
  </cols>
  <sheetData>
    <row r="2" spans="2:9" ht="33" customHeight="1" x14ac:dyDescent="0.25">
      <c r="B2" s="30" t="s">
        <v>372</v>
      </c>
      <c r="C2" s="58"/>
      <c r="D2" s="58"/>
      <c r="E2" s="58"/>
      <c r="F2" s="58"/>
      <c r="G2" s="58"/>
    </row>
    <row r="3" spans="2:9" ht="14.25" x14ac:dyDescent="0.25">
      <c r="B3" s="6" t="s">
        <v>340</v>
      </c>
    </row>
    <row r="4" spans="2:9" ht="17.25" x14ac:dyDescent="0.3">
      <c r="B4" s="67"/>
      <c r="I4" s="67"/>
    </row>
    <row r="6" spans="2:9" x14ac:dyDescent="0.25">
      <c r="D6" s="140"/>
      <c r="E6" s="140" t="s">
        <v>198</v>
      </c>
      <c r="F6" s="140" t="s">
        <v>199</v>
      </c>
    </row>
    <row r="7" spans="2:9" x14ac:dyDescent="0.25">
      <c r="D7" s="196" t="s">
        <v>312</v>
      </c>
      <c r="E7" s="142">
        <v>27.200000000000003</v>
      </c>
      <c r="F7" s="142">
        <v>29.5</v>
      </c>
    </row>
    <row r="8" spans="2:9" x14ac:dyDescent="0.25">
      <c r="D8" s="196" t="s">
        <v>313</v>
      </c>
      <c r="E8" s="142">
        <v>8.2690000000000001</v>
      </c>
      <c r="F8" s="142">
        <v>8.9770000000000003</v>
      </c>
      <c r="I8" s="56"/>
    </row>
    <row r="9" spans="2:9" x14ac:dyDescent="0.25">
      <c r="D9" s="196" t="s">
        <v>314</v>
      </c>
      <c r="E9" s="142">
        <v>4.8</v>
      </c>
      <c r="F9" s="142">
        <v>7.7</v>
      </c>
      <c r="I9" s="56"/>
    </row>
    <row r="10" spans="2:9" x14ac:dyDescent="0.25">
      <c r="D10" s="196" t="s">
        <v>373</v>
      </c>
      <c r="E10" s="142">
        <v>2.4</v>
      </c>
      <c r="F10" s="142">
        <v>3.3000000000000003</v>
      </c>
      <c r="I10" s="56"/>
    </row>
    <row r="11" spans="2:9" x14ac:dyDescent="0.25">
      <c r="D11" s="196" t="s">
        <v>374</v>
      </c>
      <c r="E11" s="142">
        <v>13.8</v>
      </c>
      <c r="F11" s="142">
        <v>14.899999999999999</v>
      </c>
      <c r="I11" s="56"/>
    </row>
    <row r="12" spans="2:9" x14ac:dyDescent="0.25">
      <c r="I12" s="56"/>
    </row>
    <row r="13" spans="2:9" x14ac:dyDescent="0.25">
      <c r="I13" s="56"/>
    </row>
    <row r="14" spans="2:9" x14ac:dyDescent="0.25">
      <c r="I14" s="56"/>
    </row>
    <row r="15" spans="2:9" x14ac:dyDescent="0.25">
      <c r="I15" s="56"/>
    </row>
    <row r="16" spans="2:9" x14ac:dyDescent="0.25">
      <c r="I16" s="56"/>
    </row>
    <row r="17" spans="9:9" x14ac:dyDescent="0.25">
      <c r="I17" s="56"/>
    </row>
    <row r="25" spans="9:9" ht="13.5" customHeight="1" x14ac:dyDescent="0.25"/>
    <row r="26" spans="9:9" x14ac:dyDescent="0.25">
      <c r="I26" s="70"/>
    </row>
    <row r="27" spans="9:9" x14ac:dyDescent="0.25">
      <c r="I27" s="70"/>
    </row>
    <row r="28" spans="9:9" x14ac:dyDescent="0.25">
      <c r="I28" s="70"/>
    </row>
    <row r="29" spans="9:9" x14ac:dyDescent="0.25">
      <c r="I29" s="70"/>
    </row>
  </sheetData>
  <pageMargins left="0.7" right="0.7" top="0.75" bottom="0.75" header="0.3" footer="0.3"/>
  <pageSetup paperSize="9" orientation="portrait"/>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BFF49-25D1-40A9-8D7D-3D34141B3B97}">
  <dimension ref="B2:B10"/>
  <sheetViews>
    <sheetView showGridLines="0" workbookViewId="0">
      <selection activeCell="D22" sqref="D22"/>
    </sheetView>
  </sheetViews>
  <sheetFormatPr baseColWidth="10" defaultRowHeight="15.75" x14ac:dyDescent="0.25"/>
  <cols>
    <col min="2" max="2" width="90.75" customWidth="1"/>
  </cols>
  <sheetData>
    <row r="2" spans="2:2" ht="16.5" x14ac:dyDescent="0.25">
      <c r="B2" s="5" t="str">
        <f>UPPER("PRINCIPALES HALLAZGOS DEl PROGRAMA DE creación directa de empleo en el sector público")</f>
        <v>PRINCIPALES HALLAZGOS DEL PROGRAMA DE CREACIÓN DIRECTA DE EMPLEO EN EL SECTOR PÚBLICO</v>
      </c>
    </row>
    <row r="4" spans="2:2" ht="16.5" thickBot="1" x14ac:dyDescent="0.3"/>
    <row r="5" spans="2:2" ht="16.5" thickBot="1" x14ac:dyDescent="0.3">
      <c r="B5" s="211" t="s">
        <v>20</v>
      </c>
    </row>
    <row r="6" spans="2:2" ht="49.5" x14ac:dyDescent="0.25">
      <c r="B6" s="212" t="s">
        <v>652</v>
      </c>
    </row>
    <row r="7" spans="2:2" ht="33" x14ac:dyDescent="0.25">
      <c r="B7" s="212" t="s">
        <v>653</v>
      </c>
    </row>
    <row r="8" spans="2:2" ht="33" x14ac:dyDescent="0.25">
      <c r="B8" s="212" t="s">
        <v>654</v>
      </c>
    </row>
    <row r="9" spans="2:2" ht="49.5" x14ac:dyDescent="0.25">
      <c r="B9" s="212" t="s">
        <v>655</v>
      </c>
    </row>
    <row r="10" spans="2:2" ht="83.25" thickBot="1" x14ac:dyDescent="0.3">
      <c r="B10" s="213" t="s">
        <v>656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28D09-9A1B-914E-A92C-BD3548F2200C}">
  <sheetPr codeName="Hoja49">
    <tabColor rgb="FF83082A"/>
  </sheetPr>
  <dimension ref="A4:B4"/>
  <sheetViews>
    <sheetView workbookViewId="0"/>
  </sheetViews>
  <sheetFormatPr baseColWidth="10" defaultColWidth="10.75" defaultRowHeight="15.75" x14ac:dyDescent="0.25"/>
  <cols>
    <col min="1" max="1" width="27.25" style="1" bestFit="1" customWidth="1"/>
    <col min="2" max="16384" width="10.75" style="1"/>
  </cols>
  <sheetData>
    <row r="4" spans="1:2" ht="36.75" x14ac:dyDescent="0.25">
      <c r="A4" s="2" t="s">
        <v>375</v>
      </c>
      <c r="B4" s="3" t="s">
        <v>376</v>
      </c>
    </row>
  </sheetData>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3E26A-FA15-4CB1-8AB7-CA9A77F224D1}">
  <dimension ref="B2:G16"/>
  <sheetViews>
    <sheetView showGridLines="0" workbookViewId="0"/>
  </sheetViews>
  <sheetFormatPr baseColWidth="10" defaultColWidth="10" defaultRowHeight="13.5" x14ac:dyDescent="0.25"/>
  <cols>
    <col min="1" max="1" width="10" style="19"/>
    <col min="2" max="2" width="90.625" style="19" customWidth="1"/>
    <col min="3" max="5" width="10" style="19"/>
    <col min="6" max="6" width="9.5" style="19" bestFit="1" customWidth="1"/>
    <col min="7" max="7" width="21.125" style="19" customWidth="1"/>
    <col min="8" max="10" width="10" style="19"/>
    <col min="11" max="11" width="12.375" style="19" customWidth="1"/>
    <col min="12" max="12" width="27.625" style="19" bestFit="1" customWidth="1"/>
    <col min="13" max="16384" width="10" style="19"/>
  </cols>
  <sheetData>
    <row r="2" spans="2:7" ht="33" customHeight="1" x14ac:dyDescent="0.25">
      <c r="B2" s="5" t="s">
        <v>71</v>
      </c>
    </row>
    <row r="3" spans="2:7" ht="14.25" x14ac:dyDescent="0.25">
      <c r="B3" s="6" t="s">
        <v>72</v>
      </c>
    </row>
    <row r="5" spans="2:7" ht="25.5" x14ac:dyDescent="0.25">
      <c r="D5" s="140" t="s">
        <v>73</v>
      </c>
      <c r="E5" s="140" t="s">
        <v>74</v>
      </c>
      <c r="F5" s="140" t="s">
        <v>75</v>
      </c>
      <c r="G5" s="140" t="s">
        <v>76</v>
      </c>
    </row>
    <row r="6" spans="2:7" x14ac:dyDescent="0.25">
      <c r="D6" s="141">
        <v>2012</v>
      </c>
      <c r="E6" s="142">
        <v>60.4</v>
      </c>
      <c r="F6" s="142">
        <v>55.17</v>
      </c>
      <c r="G6" s="143">
        <v>-5.23</v>
      </c>
    </row>
    <row r="7" spans="2:7" x14ac:dyDescent="0.25">
      <c r="D7" s="141">
        <v>2013</v>
      </c>
      <c r="E7" s="142">
        <v>60.02</v>
      </c>
      <c r="F7" s="142">
        <v>55.99</v>
      </c>
      <c r="G7" s="143">
        <v>-4.0300000000000011</v>
      </c>
    </row>
    <row r="8" spans="2:7" x14ac:dyDescent="0.25">
      <c r="D8" s="141">
        <v>2014</v>
      </c>
      <c r="E8" s="142">
        <v>59.6</v>
      </c>
      <c r="F8" s="142">
        <v>55.1</v>
      </c>
      <c r="G8" s="143">
        <v>-4.5</v>
      </c>
    </row>
    <row r="9" spans="2:7" x14ac:dyDescent="0.25">
      <c r="D9" s="141">
        <v>2015</v>
      </c>
      <c r="E9" s="142">
        <v>59.54</v>
      </c>
      <c r="F9" s="142">
        <v>55.21</v>
      </c>
      <c r="G9" s="143">
        <v>-4.3299999999999983</v>
      </c>
    </row>
    <row r="10" spans="2:7" x14ac:dyDescent="0.25">
      <c r="D10" s="141">
        <v>2016</v>
      </c>
      <c r="E10" s="142">
        <v>59.23</v>
      </c>
      <c r="F10" s="142">
        <v>55.13</v>
      </c>
      <c r="G10" s="143">
        <v>-4.0999999999999943</v>
      </c>
    </row>
    <row r="11" spans="2:7" x14ac:dyDescent="0.25">
      <c r="D11" s="141">
        <v>2017</v>
      </c>
      <c r="E11" s="142">
        <v>58.83</v>
      </c>
      <c r="F11" s="142">
        <v>54.78</v>
      </c>
      <c r="G11" s="143">
        <v>-4.0499999999999972</v>
      </c>
    </row>
    <row r="12" spans="2:7" x14ac:dyDescent="0.25">
      <c r="D12" s="141">
        <v>2018</v>
      </c>
      <c r="E12" s="142">
        <v>58.65</v>
      </c>
      <c r="F12" s="142">
        <v>55.31</v>
      </c>
      <c r="G12" s="143">
        <v>-3.3399999999999963</v>
      </c>
    </row>
    <row r="13" spans="2:7" x14ac:dyDescent="0.25">
      <c r="D13" s="141">
        <v>2019</v>
      </c>
      <c r="E13" s="142">
        <v>58.64</v>
      </c>
      <c r="F13" s="142">
        <v>55.64</v>
      </c>
      <c r="G13" s="143">
        <v>-3</v>
      </c>
    </row>
    <row r="14" spans="2:7" x14ac:dyDescent="0.25">
      <c r="D14" s="141">
        <v>2020</v>
      </c>
      <c r="E14" s="142">
        <v>57.44</v>
      </c>
      <c r="F14" s="142">
        <v>54.4</v>
      </c>
      <c r="G14" s="143">
        <v>-3.0399999999999991</v>
      </c>
    </row>
    <row r="15" spans="2:7" x14ac:dyDescent="0.25">
      <c r="D15" s="141">
        <v>2021</v>
      </c>
      <c r="E15" s="142">
        <v>58.51</v>
      </c>
      <c r="F15" s="142">
        <v>55.19</v>
      </c>
      <c r="G15" s="143">
        <v>-3.3200000000000003</v>
      </c>
    </row>
    <row r="16" spans="2:7" x14ac:dyDescent="0.25">
      <c r="D16" s="141">
        <v>2022</v>
      </c>
      <c r="E16" s="142">
        <v>58.65</v>
      </c>
      <c r="F16" s="142">
        <v>55.58</v>
      </c>
      <c r="G16" s="143">
        <v>-3.0700000000000003</v>
      </c>
    </row>
  </sheetData>
  <pageMargins left="0.7" right="0.7" top="0.75" bottom="0.75" header="0.3" footer="0.3"/>
  <pageSetup paperSize="9" orientation="portrait" verticalDpi="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1F93C-267C-7E4A-9F1C-FDADA5C06AC9}">
  <sheetPr codeName="Hoja50"/>
  <dimension ref="B1:U69"/>
  <sheetViews>
    <sheetView workbookViewId="0"/>
  </sheetViews>
  <sheetFormatPr baseColWidth="10" defaultColWidth="9.25" defaultRowHeight="13.5" x14ac:dyDescent="0.25"/>
  <cols>
    <col min="1" max="1" width="9.25" style="33"/>
    <col min="2" max="2" width="90.625" style="33" customWidth="1"/>
    <col min="3" max="3" width="6.75" style="33" customWidth="1"/>
    <col min="4" max="4" width="29.125" style="33" customWidth="1"/>
    <col min="5" max="6" width="9.25" style="33"/>
    <col min="7" max="7" width="13.625" style="33" customWidth="1"/>
    <col min="8" max="8" width="12.25" style="33" bestFit="1" customWidth="1"/>
    <col min="9" max="10" width="10" style="33" customWidth="1"/>
    <col min="11" max="11" width="10" style="33" bestFit="1" customWidth="1"/>
    <col min="12" max="12" width="11.75" style="33" bestFit="1" customWidth="1"/>
    <col min="13" max="13" width="10.25" style="33" customWidth="1"/>
    <col min="14" max="14" width="7.5" style="33" customWidth="1"/>
    <col min="15" max="15" width="28" style="33" customWidth="1"/>
    <col min="16" max="19" width="11.75" style="33" bestFit="1" customWidth="1"/>
    <col min="20" max="20" width="10.75" style="33" bestFit="1" customWidth="1"/>
    <col min="21" max="16384" width="9.25" style="33"/>
  </cols>
  <sheetData>
    <row r="1" spans="2:10" x14ac:dyDescent="0.25">
      <c r="B1" s="304" t="s">
        <v>377</v>
      </c>
      <c r="C1" s="304"/>
      <c r="D1" s="304"/>
      <c r="G1" s="52" t="s">
        <v>339</v>
      </c>
    </row>
    <row r="3" spans="2:10" ht="33" x14ac:dyDescent="0.25">
      <c r="B3" s="30" t="s">
        <v>181</v>
      </c>
    </row>
    <row r="4" spans="2:10" ht="16.5" x14ac:dyDescent="0.25">
      <c r="B4" s="19" t="s">
        <v>351</v>
      </c>
      <c r="C4" s="53"/>
      <c r="D4" s="51"/>
    </row>
    <row r="7" spans="2:10" ht="14.25" x14ac:dyDescent="0.25">
      <c r="B7" s="59" t="s">
        <v>249</v>
      </c>
    </row>
    <row r="10" spans="2:10" x14ac:dyDescent="0.25">
      <c r="D10" s="140" t="s">
        <v>249</v>
      </c>
      <c r="E10" s="140"/>
      <c r="F10" s="140"/>
      <c r="G10" s="140"/>
      <c r="H10" s="140"/>
      <c r="I10" s="140"/>
      <c r="J10" s="140"/>
    </row>
    <row r="11" spans="2:10" ht="25.5" x14ac:dyDescent="0.25">
      <c r="D11" s="140" t="s">
        <v>183</v>
      </c>
      <c r="E11" s="140">
        <v>2016</v>
      </c>
      <c r="F11" s="140">
        <v>2017</v>
      </c>
      <c r="G11" s="140">
        <v>2018</v>
      </c>
      <c r="H11" s="140">
        <v>2019</v>
      </c>
      <c r="I11" s="140" t="s">
        <v>57</v>
      </c>
      <c r="J11" s="140" t="s">
        <v>184</v>
      </c>
    </row>
    <row r="12" spans="2:10" x14ac:dyDescent="0.25">
      <c r="D12" s="196" t="s">
        <v>253</v>
      </c>
      <c r="E12" s="142">
        <v>1786</v>
      </c>
      <c r="F12" s="142">
        <v>1646</v>
      </c>
      <c r="G12" s="142">
        <v>1679</v>
      </c>
      <c r="H12" s="142">
        <v>1535</v>
      </c>
      <c r="I12" s="142">
        <v>6601</v>
      </c>
      <c r="J12" s="142">
        <v>1140601</v>
      </c>
    </row>
    <row r="13" spans="2:10" x14ac:dyDescent="0.25">
      <c r="D13" s="196" t="s">
        <v>80</v>
      </c>
      <c r="E13" s="142">
        <v>614</v>
      </c>
      <c r="F13" s="142">
        <v>617</v>
      </c>
      <c r="G13" s="142">
        <v>650</v>
      </c>
      <c r="H13" s="142">
        <v>546</v>
      </c>
      <c r="I13" s="142">
        <v>2382</v>
      </c>
      <c r="J13" s="142">
        <v>526767</v>
      </c>
    </row>
    <row r="14" spans="2:10" x14ac:dyDescent="0.25">
      <c r="B14" s="53"/>
      <c r="D14" s="196" t="s">
        <v>81</v>
      </c>
      <c r="E14" s="142">
        <v>1172</v>
      </c>
      <c r="F14" s="142">
        <v>1029</v>
      </c>
      <c r="G14" s="142">
        <v>1029</v>
      </c>
      <c r="H14" s="142">
        <v>989</v>
      </c>
      <c r="I14" s="142">
        <v>4219</v>
      </c>
      <c r="J14" s="142">
        <v>613834</v>
      </c>
    </row>
    <row r="15" spans="2:10" x14ac:dyDescent="0.25">
      <c r="B15" s="53"/>
      <c r="D15" s="196" t="s">
        <v>254</v>
      </c>
      <c r="E15" s="141"/>
      <c r="F15" s="141"/>
      <c r="G15" s="141"/>
      <c r="H15" s="141"/>
      <c r="I15" s="141"/>
      <c r="J15" s="141"/>
    </row>
    <row r="16" spans="2:10" x14ac:dyDescent="0.25">
      <c r="B16" s="53"/>
      <c r="D16" s="196" t="s">
        <v>80</v>
      </c>
      <c r="E16" s="142">
        <v>34.378499440089591</v>
      </c>
      <c r="F16" s="142">
        <v>37.484811664641555</v>
      </c>
      <c r="G16" s="142">
        <v>38.713519952352591</v>
      </c>
      <c r="H16" s="142">
        <v>35.5700325732899</v>
      </c>
      <c r="I16" s="142">
        <v>36.085441599757608</v>
      </c>
      <c r="J16" s="142">
        <v>46.183284075675893</v>
      </c>
    </row>
    <row r="17" spans="2:15" x14ac:dyDescent="0.25">
      <c r="B17" s="53"/>
      <c r="D17" s="196" t="s">
        <v>81</v>
      </c>
      <c r="E17" s="142">
        <v>65.621500559910416</v>
      </c>
      <c r="F17" s="142">
        <v>62.515188335358438</v>
      </c>
      <c r="G17" s="142">
        <v>61.286480047647409</v>
      </c>
      <c r="H17" s="142">
        <v>64.429967426710107</v>
      </c>
      <c r="I17" s="142">
        <v>63.914558400242385</v>
      </c>
      <c r="J17" s="142">
        <v>53.816715924324107</v>
      </c>
    </row>
    <row r="20" spans="2:15" ht="16.5" x14ac:dyDescent="0.25">
      <c r="B20" s="51"/>
      <c r="O20" s="36"/>
    </row>
    <row r="24" spans="2:15" ht="14.25" x14ac:dyDescent="0.25">
      <c r="B24" s="59" t="s">
        <v>378</v>
      </c>
      <c r="D24" s="140" t="s">
        <v>378</v>
      </c>
      <c r="E24" s="140"/>
      <c r="F24" s="140"/>
      <c r="G24" s="140"/>
      <c r="H24" s="140"/>
      <c r="I24" s="140"/>
      <c r="J24" s="140"/>
    </row>
    <row r="25" spans="2:15" ht="25.5" x14ac:dyDescent="0.25">
      <c r="D25" s="140" t="s">
        <v>183</v>
      </c>
      <c r="E25" s="140">
        <v>2016</v>
      </c>
      <c r="F25" s="140">
        <v>2017</v>
      </c>
      <c r="G25" s="140">
        <v>2018</v>
      </c>
      <c r="H25" s="140">
        <v>2019</v>
      </c>
      <c r="I25" s="140" t="s">
        <v>57</v>
      </c>
      <c r="J25" s="140" t="s">
        <v>184</v>
      </c>
    </row>
    <row r="26" spans="2:15" x14ac:dyDescent="0.25">
      <c r="D26" s="196" t="s">
        <v>253</v>
      </c>
      <c r="E26" s="142">
        <v>1786</v>
      </c>
      <c r="F26" s="142">
        <v>1646</v>
      </c>
      <c r="G26" s="142">
        <v>1679</v>
      </c>
      <c r="H26" s="142">
        <v>1490</v>
      </c>
      <c r="I26" s="142">
        <v>6601</v>
      </c>
      <c r="J26" s="142">
        <v>1140601</v>
      </c>
    </row>
    <row r="27" spans="2:15" x14ac:dyDescent="0.25">
      <c r="D27" s="196" t="s">
        <v>185</v>
      </c>
      <c r="E27" s="142">
        <v>992</v>
      </c>
      <c r="F27" s="142">
        <v>982</v>
      </c>
      <c r="G27" s="142">
        <v>942</v>
      </c>
      <c r="H27" s="142">
        <v>720</v>
      </c>
      <c r="I27" s="142">
        <v>3636</v>
      </c>
      <c r="J27" s="142">
        <v>279884</v>
      </c>
    </row>
    <row r="28" spans="2:15" x14ac:dyDescent="0.25">
      <c r="D28" s="196" t="s">
        <v>344</v>
      </c>
      <c r="E28" s="142">
        <v>363</v>
      </c>
      <c r="F28" s="142">
        <v>337</v>
      </c>
      <c r="G28" s="142">
        <v>437</v>
      </c>
      <c r="H28" s="142">
        <v>452</v>
      </c>
      <c r="I28" s="142">
        <v>1589</v>
      </c>
      <c r="J28" s="142">
        <v>367486</v>
      </c>
    </row>
    <row r="29" spans="2:15" x14ac:dyDescent="0.25">
      <c r="D29" s="196" t="s">
        <v>345</v>
      </c>
      <c r="E29" s="142">
        <v>302</v>
      </c>
      <c r="F29" s="142">
        <v>248</v>
      </c>
      <c r="G29" s="142">
        <v>226</v>
      </c>
      <c r="H29" s="142">
        <v>261</v>
      </c>
      <c r="I29" s="142">
        <v>1037</v>
      </c>
      <c r="J29" s="142">
        <v>271248</v>
      </c>
    </row>
    <row r="30" spans="2:15" x14ac:dyDescent="0.25">
      <c r="D30" s="196" t="s">
        <v>379</v>
      </c>
      <c r="E30" s="142">
        <v>129</v>
      </c>
      <c r="F30" s="142">
        <v>79</v>
      </c>
      <c r="G30" s="142">
        <v>74</v>
      </c>
      <c r="H30" s="142">
        <v>102</v>
      </c>
      <c r="I30" s="142">
        <v>384</v>
      </c>
      <c r="J30" s="142">
        <v>221983</v>
      </c>
    </row>
    <row r="31" spans="2:15" x14ac:dyDescent="0.25">
      <c r="D31" s="196" t="s">
        <v>380</v>
      </c>
      <c r="E31" s="142">
        <v>0</v>
      </c>
      <c r="F31" s="142">
        <v>0</v>
      </c>
      <c r="G31" s="142">
        <v>0</v>
      </c>
      <c r="H31" s="142">
        <v>-45</v>
      </c>
      <c r="I31" s="142">
        <v>-45</v>
      </c>
      <c r="J31" s="142"/>
    </row>
    <row r="32" spans="2:15" x14ac:dyDescent="0.25">
      <c r="D32" s="196" t="s">
        <v>254</v>
      </c>
      <c r="E32" s="141"/>
      <c r="F32" s="141"/>
      <c r="G32" s="141"/>
      <c r="H32" s="141"/>
      <c r="I32" s="141"/>
      <c r="J32" s="141"/>
    </row>
    <row r="33" spans="2:21" x14ac:dyDescent="0.25">
      <c r="D33" s="196" t="s">
        <v>185</v>
      </c>
      <c r="E33" s="142">
        <v>55.5431131019037</v>
      </c>
      <c r="F33" s="142">
        <v>59.659781287970837</v>
      </c>
      <c r="G33" s="142">
        <v>56.104824300178677</v>
      </c>
      <c r="H33" s="142">
        <v>48.322147651006716</v>
      </c>
      <c r="I33" s="142">
        <v>55.082563247992731</v>
      </c>
      <c r="J33" s="142">
        <v>24.538291655013452</v>
      </c>
    </row>
    <row r="34" spans="2:21" x14ac:dyDescent="0.25">
      <c r="D34" s="196" t="s">
        <v>344</v>
      </c>
      <c r="E34" s="142">
        <v>20.324748040313551</v>
      </c>
      <c r="F34" s="142">
        <v>20.473876063183475</v>
      </c>
      <c r="G34" s="142">
        <v>26.027397260273972</v>
      </c>
      <c r="H34" s="142">
        <v>30.335570469798657</v>
      </c>
      <c r="I34" s="142">
        <v>24.072110286320257</v>
      </c>
      <c r="J34" s="142">
        <v>32.21862860018534</v>
      </c>
    </row>
    <row r="35" spans="2:21" x14ac:dyDescent="0.25">
      <c r="D35" s="196" t="s">
        <v>345</v>
      </c>
      <c r="E35" s="142">
        <v>16.909294512877938</v>
      </c>
      <c r="F35" s="142">
        <v>15.066828675577156</v>
      </c>
      <c r="G35" s="142">
        <v>13.460393091125669</v>
      </c>
      <c r="H35" s="142">
        <v>17.516778523489933</v>
      </c>
      <c r="I35" s="142">
        <v>15.70974094834116</v>
      </c>
      <c r="J35" s="142">
        <v>23.781146956735967</v>
      </c>
    </row>
    <row r="36" spans="2:21" ht="16.5" x14ac:dyDescent="0.25">
      <c r="B36" s="51"/>
      <c r="D36" s="196" t="s">
        <v>379</v>
      </c>
      <c r="E36" s="142">
        <v>7.2228443449048152</v>
      </c>
      <c r="F36" s="142">
        <v>4.7995139732685299</v>
      </c>
      <c r="G36" s="142">
        <v>4.4073853484216796</v>
      </c>
      <c r="H36" s="142">
        <v>6.8456375838926178</v>
      </c>
      <c r="I36" s="142">
        <v>5.8173004090289355</v>
      </c>
      <c r="J36" s="142">
        <v>19.461932788065241</v>
      </c>
      <c r="O36" s="34"/>
      <c r="P36" s="34"/>
      <c r="Q36" s="34"/>
      <c r="R36" s="34"/>
      <c r="S36" s="34"/>
      <c r="T36" s="34"/>
      <c r="U36" s="34"/>
    </row>
    <row r="37" spans="2:21" x14ac:dyDescent="0.25">
      <c r="D37" s="196" t="s">
        <v>57</v>
      </c>
      <c r="E37" s="142">
        <v>100</v>
      </c>
      <c r="F37" s="142">
        <v>100</v>
      </c>
      <c r="G37" s="142">
        <v>100</v>
      </c>
      <c r="H37" s="142">
        <v>103.02013422818791</v>
      </c>
      <c r="I37" s="142">
        <v>100.68171489168309</v>
      </c>
      <c r="J37" s="142"/>
      <c r="O37" s="34"/>
      <c r="P37" s="34"/>
      <c r="Q37" s="34"/>
      <c r="R37" s="34"/>
      <c r="S37" s="34"/>
      <c r="T37" s="34"/>
      <c r="U37" s="34"/>
    </row>
    <row r="38" spans="2:21" x14ac:dyDescent="0.25">
      <c r="O38" s="34"/>
      <c r="P38" s="34"/>
      <c r="Q38" s="34"/>
      <c r="R38" s="34"/>
      <c r="S38" s="34"/>
      <c r="T38" s="34"/>
      <c r="U38" s="34"/>
    </row>
    <row r="39" spans="2:21" x14ac:dyDescent="0.25">
      <c r="O39" s="34"/>
      <c r="P39" s="34"/>
      <c r="Q39" s="34"/>
      <c r="R39" s="34"/>
      <c r="S39" s="34"/>
      <c r="T39" s="34"/>
      <c r="U39" s="34"/>
    </row>
    <row r="40" spans="2:21" x14ac:dyDescent="0.25">
      <c r="O40" s="34"/>
      <c r="P40" s="34"/>
      <c r="Q40" s="34"/>
      <c r="R40" s="34"/>
      <c r="S40" s="34"/>
      <c r="T40" s="34"/>
      <c r="U40" s="34"/>
    </row>
    <row r="41" spans="2:21" x14ac:dyDescent="0.25">
      <c r="O41" s="34"/>
      <c r="P41" s="34"/>
      <c r="Q41" s="34"/>
      <c r="R41" s="34"/>
      <c r="S41" s="34"/>
      <c r="T41" s="34"/>
      <c r="U41" s="34"/>
    </row>
    <row r="42" spans="2:21" x14ac:dyDescent="0.25">
      <c r="O42" s="34"/>
      <c r="P42" s="34"/>
      <c r="Q42" s="34"/>
      <c r="R42" s="34"/>
      <c r="S42" s="34"/>
      <c r="T42" s="34"/>
      <c r="U42" s="34"/>
    </row>
    <row r="43" spans="2:21" x14ac:dyDescent="0.25">
      <c r="O43" s="34"/>
      <c r="P43" s="34"/>
      <c r="Q43" s="34"/>
      <c r="R43" s="34"/>
      <c r="S43" s="34"/>
      <c r="T43" s="34"/>
      <c r="U43" s="34"/>
    </row>
    <row r="44" spans="2:21" ht="14.25" x14ac:dyDescent="0.25">
      <c r="B44" s="59" t="s">
        <v>342</v>
      </c>
      <c r="O44" s="34"/>
      <c r="P44" s="34"/>
      <c r="Q44" s="34"/>
      <c r="R44" s="34"/>
      <c r="S44" s="34"/>
      <c r="T44" s="34"/>
      <c r="U44" s="34"/>
    </row>
    <row r="45" spans="2:21" ht="25.5" x14ac:dyDescent="0.25">
      <c r="D45" s="140" t="s">
        <v>342</v>
      </c>
      <c r="E45" s="140"/>
      <c r="F45" s="140"/>
      <c r="G45" s="140"/>
      <c r="H45" s="140"/>
      <c r="I45" s="140"/>
      <c r="J45" s="140"/>
      <c r="O45" s="34"/>
      <c r="P45" s="34"/>
      <c r="Q45" s="34"/>
      <c r="R45" s="34"/>
      <c r="S45" s="34"/>
      <c r="T45" s="34"/>
      <c r="U45" s="34"/>
    </row>
    <row r="46" spans="2:21" ht="25.5" x14ac:dyDescent="0.25">
      <c r="D46" s="140" t="s">
        <v>183</v>
      </c>
      <c r="E46" s="140">
        <v>2016</v>
      </c>
      <c r="F46" s="140">
        <v>2017</v>
      </c>
      <c r="G46" s="140">
        <v>2018</v>
      </c>
      <c r="H46" s="140">
        <v>2019</v>
      </c>
      <c r="I46" s="140" t="s">
        <v>57</v>
      </c>
      <c r="J46" s="140" t="s">
        <v>184</v>
      </c>
    </row>
    <row r="47" spans="2:21" x14ac:dyDescent="0.25">
      <c r="D47" s="141" t="s">
        <v>253</v>
      </c>
      <c r="E47" s="142">
        <v>1786</v>
      </c>
      <c r="F47" s="142">
        <v>1646</v>
      </c>
      <c r="G47" s="142">
        <v>1679</v>
      </c>
      <c r="H47" s="142">
        <v>1490</v>
      </c>
      <c r="I47" s="142">
        <v>6601</v>
      </c>
      <c r="J47" s="142">
        <v>1140601</v>
      </c>
    </row>
    <row r="48" spans="2:21" x14ac:dyDescent="0.25">
      <c r="D48" s="141" t="s">
        <v>150</v>
      </c>
      <c r="E48" s="142">
        <v>1244</v>
      </c>
      <c r="F48" s="142">
        <v>1035</v>
      </c>
      <c r="G48" s="142">
        <v>1057</v>
      </c>
      <c r="H48" s="142">
        <v>1100</v>
      </c>
      <c r="I48" s="142">
        <v>4436</v>
      </c>
      <c r="J48" s="142">
        <v>809014</v>
      </c>
    </row>
    <row r="49" spans="2:10" x14ac:dyDescent="0.25">
      <c r="D49" s="141" t="s">
        <v>149</v>
      </c>
      <c r="E49" s="142">
        <v>333</v>
      </c>
      <c r="F49" s="142">
        <v>364</v>
      </c>
      <c r="G49" s="142">
        <v>336</v>
      </c>
      <c r="H49" s="142">
        <v>252</v>
      </c>
      <c r="I49" s="142">
        <v>1285</v>
      </c>
      <c r="J49" s="142">
        <v>149764</v>
      </c>
    </row>
    <row r="50" spans="2:10" x14ac:dyDescent="0.25">
      <c r="D50" s="141" t="s">
        <v>148</v>
      </c>
      <c r="E50" s="142">
        <v>209</v>
      </c>
      <c r="F50" s="142">
        <v>247</v>
      </c>
      <c r="G50" s="142">
        <v>286</v>
      </c>
      <c r="H50" s="142">
        <v>183</v>
      </c>
      <c r="I50" s="142">
        <v>925</v>
      </c>
      <c r="J50" s="142">
        <v>181823</v>
      </c>
    </row>
    <row r="51" spans="2:10" x14ac:dyDescent="0.25">
      <c r="D51" s="141" t="s">
        <v>380</v>
      </c>
      <c r="E51" s="142">
        <v>0</v>
      </c>
      <c r="F51" s="142">
        <v>0</v>
      </c>
      <c r="G51" s="142">
        <v>0</v>
      </c>
      <c r="H51" s="142">
        <v>-45</v>
      </c>
      <c r="I51" s="142">
        <v>-45</v>
      </c>
      <c r="J51" s="142"/>
    </row>
    <row r="52" spans="2:10" x14ac:dyDescent="0.25">
      <c r="B52" s="57"/>
      <c r="D52" s="141" t="s">
        <v>254</v>
      </c>
      <c r="E52" s="141"/>
      <c r="F52" s="141"/>
      <c r="G52" s="141"/>
      <c r="H52" s="141"/>
      <c r="I52" s="141"/>
      <c r="J52" s="141"/>
    </row>
    <row r="53" spans="2:10" x14ac:dyDescent="0.25">
      <c r="B53" s="57"/>
      <c r="D53" s="141" t="s">
        <v>150</v>
      </c>
      <c r="E53" s="142">
        <v>69.652855543113105</v>
      </c>
      <c r="F53" s="142">
        <v>62.879708383961116</v>
      </c>
      <c r="G53" s="142">
        <v>62.954139368671825</v>
      </c>
      <c r="H53" s="142">
        <v>73.825503355704697</v>
      </c>
      <c r="I53" s="142">
        <v>67.201939100136343</v>
      </c>
      <c r="J53" s="142">
        <v>70.928747213092052</v>
      </c>
    </row>
    <row r="54" spans="2:10" x14ac:dyDescent="0.25">
      <c r="B54" s="57"/>
      <c r="D54" s="141" t="s">
        <v>149</v>
      </c>
      <c r="E54" s="142">
        <v>18.645016797312429</v>
      </c>
      <c r="F54" s="142">
        <v>22.114216281895505</v>
      </c>
      <c r="G54" s="142">
        <v>20.011911852293032</v>
      </c>
      <c r="H54" s="142">
        <v>16.912751677852349</v>
      </c>
      <c r="I54" s="142">
        <v>19.466747462505683</v>
      </c>
      <c r="J54" s="142">
        <v>13.130270795834829</v>
      </c>
    </row>
    <row r="55" spans="2:10" x14ac:dyDescent="0.25">
      <c r="B55" s="57"/>
      <c r="D55" s="141" t="s">
        <v>148</v>
      </c>
      <c r="E55" s="142">
        <v>11.702127659574469</v>
      </c>
      <c r="F55" s="142">
        <v>15.006075334143379</v>
      </c>
      <c r="G55" s="142">
        <v>17.033948779035139</v>
      </c>
      <c r="H55" s="142">
        <v>12.281879194630871</v>
      </c>
      <c r="I55" s="142">
        <v>14.013028329041056</v>
      </c>
      <c r="J55" s="142">
        <v>15.940981991073128</v>
      </c>
    </row>
    <row r="56" spans="2:10" x14ac:dyDescent="0.25">
      <c r="B56" s="57"/>
      <c r="D56" s="141" t="s">
        <v>380</v>
      </c>
      <c r="E56" s="142">
        <v>100</v>
      </c>
      <c r="F56" s="142">
        <v>100</v>
      </c>
      <c r="G56" s="142">
        <v>100</v>
      </c>
      <c r="H56" s="142">
        <v>103.02013422818791</v>
      </c>
      <c r="I56" s="142">
        <v>100.68171489168307</v>
      </c>
      <c r="J56" s="142"/>
    </row>
    <row r="59" spans="2:10" ht="16.5" x14ac:dyDescent="0.25">
      <c r="B59" s="51"/>
    </row>
    <row r="61" spans="2:10" ht="14.25" x14ac:dyDescent="0.25">
      <c r="B61" s="59" t="s">
        <v>346</v>
      </c>
    </row>
    <row r="62" spans="2:10" ht="25.5" x14ac:dyDescent="0.25">
      <c r="D62" s="140" t="s">
        <v>346</v>
      </c>
      <c r="E62" s="140"/>
    </row>
    <row r="63" spans="2:10" x14ac:dyDescent="0.25">
      <c r="D63" s="140"/>
      <c r="E63" s="140" t="s">
        <v>137</v>
      </c>
    </row>
    <row r="64" spans="2:10" x14ac:dyDescent="0.25">
      <c r="D64" s="141">
        <v>2016</v>
      </c>
      <c r="E64" s="142">
        <v>32.138860000000001</v>
      </c>
    </row>
    <row r="65" spans="4:5" x14ac:dyDescent="0.25">
      <c r="D65" s="141">
        <v>2017</v>
      </c>
      <c r="E65" s="142">
        <v>27.676400000000001</v>
      </c>
    </row>
    <row r="66" spans="4:5" x14ac:dyDescent="0.25">
      <c r="D66" s="141">
        <v>2018</v>
      </c>
      <c r="E66" s="142">
        <v>28.27131</v>
      </c>
    </row>
    <row r="67" spans="4:5" x14ac:dyDescent="0.25">
      <c r="D67" s="141">
        <v>2019</v>
      </c>
      <c r="E67" s="142">
        <v>36.61497</v>
      </c>
    </row>
    <row r="68" spans="4:5" x14ac:dyDescent="0.25">
      <c r="D68" s="141" t="s">
        <v>57</v>
      </c>
      <c r="E68" s="142">
        <v>31.053349999999998</v>
      </c>
    </row>
    <row r="69" spans="4:5" x14ac:dyDescent="0.25">
      <c r="D69" s="141" t="s">
        <v>184</v>
      </c>
      <c r="E69" s="142">
        <v>27.6</v>
      </c>
    </row>
  </sheetData>
  <mergeCells count="1">
    <mergeCell ref="B1:D1"/>
  </mergeCells>
  <pageMargins left="0.7" right="0.7" top="0.75" bottom="0.75" header="0.3" footer="0.3"/>
  <pageSetup paperSize="9" orientation="portrait" verticalDpi="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4153A-2DD4-D141-AC09-2788F1072CB2}">
  <sheetPr codeName="Hoja51"/>
  <dimension ref="B2:N20"/>
  <sheetViews>
    <sheetView zoomScaleNormal="100" workbookViewId="0"/>
  </sheetViews>
  <sheetFormatPr baseColWidth="10" defaultColWidth="11.5" defaultRowHeight="13.5" x14ac:dyDescent="0.25"/>
  <cols>
    <col min="1" max="1" width="10.875" style="34" customWidth="1"/>
    <col min="2" max="2" width="90.625" style="34" customWidth="1"/>
    <col min="3" max="3" width="11.5" style="34"/>
    <col min="4" max="4" width="11.75" style="34" bestFit="1" customWidth="1"/>
    <col min="5" max="5" width="20" style="34" customWidth="1"/>
    <col min="6" max="6" width="19.25" style="34" customWidth="1"/>
    <col min="7" max="16384" width="11.5" style="34"/>
  </cols>
  <sheetData>
    <row r="2" spans="2:14" ht="33" customHeight="1" x14ac:dyDescent="0.25">
      <c r="B2" s="5" t="s">
        <v>350</v>
      </c>
    </row>
    <row r="3" spans="2:14" ht="14.25" x14ac:dyDescent="0.25">
      <c r="B3" s="50" t="s">
        <v>351</v>
      </c>
      <c r="F3" s="65"/>
      <c r="G3" s="65"/>
      <c r="H3" s="65"/>
      <c r="I3" s="65"/>
      <c r="J3" s="65"/>
      <c r="L3" s="65"/>
      <c r="M3" s="65"/>
      <c r="N3" s="65"/>
    </row>
    <row r="4" spans="2:14" ht="15.75" x14ac:dyDescent="0.25">
      <c r="F4" s="13"/>
      <c r="G4" s="73"/>
      <c r="H4" s="13"/>
      <c r="I4" s="13"/>
      <c r="J4" s="74"/>
      <c r="L4" s="38"/>
    </row>
    <row r="5" spans="2:14" ht="15.75" x14ac:dyDescent="0.25">
      <c r="J5" s="74"/>
    </row>
    <row r="6" spans="2:14" ht="15.75" x14ac:dyDescent="0.25">
      <c r="J6" s="74"/>
    </row>
    <row r="7" spans="2:14" ht="25.5" x14ac:dyDescent="0.25">
      <c r="D7" s="140" t="s">
        <v>73</v>
      </c>
      <c r="E7" s="140" t="s">
        <v>193</v>
      </c>
      <c r="F7" s="140" t="s">
        <v>194</v>
      </c>
      <c r="J7" s="74"/>
    </row>
    <row r="8" spans="2:14" x14ac:dyDescent="0.25">
      <c r="C8" s="38"/>
      <c r="D8" s="141">
        <v>2016</v>
      </c>
      <c r="E8" s="142">
        <v>26.844023030000002</v>
      </c>
      <c r="F8" s="142">
        <v>1.4836182699999974</v>
      </c>
    </row>
    <row r="9" spans="2:14" x14ac:dyDescent="0.25">
      <c r="C9" s="38"/>
      <c r="D9" s="141">
        <v>2017</v>
      </c>
      <c r="E9" s="142">
        <v>25.48404974</v>
      </c>
      <c r="F9" s="142">
        <v>1.6910962600000019</v>
      </c>
    </row>
    <row r="10" spans="2:14" x14ac:dyDescent="0.25">
      <c r="D10" s="141">
        <v>2018</v>
      </c>
      <c r="E10" s="142">
        <v>28.701557449999999</v>
      </c>
      <c r="F10" s="142">
        <v>0.61731414000000129</v>
      </c>
    </row>
    <row r="11" spans="2:14" x14ac:dyDescent="0.25">
      <c r="D11" s="141">
        <v>2019</v>
      </c>
      <c r="E11" s="142">
        <v>28.222267540000001</v>
      </c>
      <c r="F11" s="142">
        <v>1.1100244599999982</v>
      </c>
    </row>
    <row r="20" spans="3:6" x14ac:dyDescent="0.25">
      <c r="C20" s="38"/>
      <c r="D20" s="38"/>
      <c r="E20" s="38"/>
      <c r="F20" s="38"/>
    </row>
  </sheetData>
  <conditionalFormatting sqref="F8:F11">
    <cfRule type="cellIs" dxfId="1" priority="1" operator="lessThan">
      <formula>0</formula>
    </cfRule>
  </conditionalFormatting>
  <pageMargins left="0.7" right="0.7" top="0.75" bottom="0.75" header="0.3" footer="0.3"/>
  <pageSetup paperSize="9" orientation="portrait" verticalDpi="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247A8-156D-724E-964F-B1B616C3BD8F}">
  <sheetPr codeName="Hoja52"/>
  <dimension ref="A2:AA45"/>
  <sheetViews>
    <sheetView zoomScaleNormal="100" workbookViewId="0"/>
  </sheetViews>
  <sheetFormatPr baseColWidth="10" defaultColWidth="9.25" defaultRowHeight="13.5" x14ac:dyDescent="0.25"/>
  <cols>
    <col min="1" max="1" width="9.25" style="33"/>
    <col min="2" max="2" width="75.5" style="33" bestFit="1" customWidth="1"/>
    <col min="3" max="3" width="6.75" style="33" customWidth="1"/>
    <col min="4" max="4" width="25.625" style="33" bestFit="1" customWidth="1"/>
    <col min="5" max="5" width="15.375" style="33" bestFit="1" customWidth="1"/>
    <col min="6" max="6" width="21.25" style="33" customWidth="1"/>
    <col min="7" max="9" width="9.25" style="33"/>
    <col min="10" max="10" width="44.75" style="33" bestFit="1" customWidth="1"/>
    <col min="11" max="11" width="18.25" style="33" customWidth="1"/>
    <col min="12" max="12" width="10" style="33" bestFit="1" customWidth="1"/>
    <col min="13" max="13" width="11.75" style="33" bestFit="1" customWidth="1"/>
    <col min="14" max="14" width="11.75" style="33" customWidth="1"/>
    <col min="15" max="15" width="29.25" style="33" customWidth="1"/>
    <col min="16" max="16" width="28.75" style="33" customWidth="1"/>
    <col min="17" max="20" width="10.25" style="33" customWidth="1"/>
    <col min="21" max="21" width="25.25" style="33" customWidth="1"/>
    <col min="22" max="16384" width="9.25" style="33"/>
  </cols>
  <sheetData>
    <row r="2" spans="1:27" ht="16.5" x14ac:dyDescent="0.25">
      <c r="A2" s="33" t="s">
        <v>132</v>
      </c>
      <c r="B2" s="64" t="s">
        <v>381</v>
      </c>
      <c r="U2" s="54"/>
      <c r="V2" s="54"/>
      <c r="W2" s="54"/>
      <c r="X2" s="54"/>
      <c r="Y2" s="54"/>
      <c r="Z2" s="54"/>
      <c r="AA2" s="54"/>
    </row>
    <row r="3" spans="1:27" ht="14.25" x14ac:dyDescent="0.25">
      <c r="B3" s="6" t="s">
        <v>353</v>
      </c>
      <c r="U3" s="54"/>
      <c r="V3" s="54"/>
      <c r="W3" s="54"/>
      <c r="X3" s="54"/>
      <c r="Y3" s="54"/>
      <c r="Z3" s="54"/>
      <c r="AA3" s="54"/>
    </row>
    <row r="4" spans="1:27" x14ac:dyDescent="0.25">
      <c r="U4" s="54"/>
      <c r="V4" s="54"/>
      <c r="W4" s="54"/>
      <c r="X4" s="54"/>
      <c r="Y4" s="54"/>
      <c r="Z4" s="54"/>
      <c r="AA4" s="54"/>
    </row>
    <row r="5" spans="1:27" ht="16.5" x14ac:dyDescent="0.25">
      <c r="B5" s="59" t="s">
        <v>382</v>
      </c>
      <c r="O5" s="51"/>
      <c r="U5" s="54"/>
      <c r="V5" s="54"/>
      <c r="W5" s="54"/>
      <c r="X5" s="54"/>
      <c r="Y5" s="54"/>
      <c r="Z5" s="54"/>
      <c r="AA5" s="54"/>
    </row>
    <row r="6" spans="1:27" x14ac:dyDescent="0.25">
      <c r="U6" s="54"/>
      <c r="V6" s="54"/>
      <c r="W6" s="54"/>
      <c r="X6" s="54"/>
      <c r="Y6" s="54"/>
      <c r="Z6" s="54"/>
      <c r="AA6" s="54"/>
    </row>
    <row r="7" spans="1:27" x14ac:dyDescent="0.25">
      <c r="D7" s="140" t="s">
        <v>197</v>
      </c>
      <c r="E7" s="140" t="s">
        <v>198</v>
      </c>
      <c r="F7" s="140" t="s">
        <v>199</v>
      </c>
      <c r="S7" s="54"/>
      <c r="T7" s="54"/>
      <c r="U7" s="54"/>
      <c r="V7" s="54"/>
      <c r="W7" s="54"/>
      <c r="X7" s="54"/>
      <c r="Y7" s="54"/>
      <c r="Z7" s="54"/>
      <c r="AA7" s="54"/>
    </row>
    <row r="8" spans="1:27" x14ac:dyDescent="0.25">
      <c r="D8" s="141" t="s">
        <v>200</v>
      </c>
      <c r="E8" s="142">
        <v>14.986674308776855</v>
      </c>
      <c r="F8" s="142">
        <v>30.349584579467773</v>
      </c>
      <c r="S8" s="54"/>
      <c r="T8" s="54"/>
      <c r="U8" s="54"/>
      <c r="V8" s="54"/>
      <c r="W8" s="54"/>
      <c r="X8" s="54"/>
      <c r="Y8" s="54"/>
      <c r="Z8" s="54"/>
      <c r="AA8" s="54"/>
    </row>
    <row r="9" spans="1:27" x14ac:dyDescent="0.25">
      <c r="D9" s="141" t="s">
        <v>201</v>
      </c>
      <c r="E9" s="142">
        <v>21.476720809936523</v>
      </c>
      <c r="F9" s="142">
        <v>29.894968032836914</v>
      </c>
      <c r="S9" s="54"/>
      <c r="T9" s="54"/>
      <c r="U9" s="54"/>
      <c r="V9" s="54"/>
      <c r="W9" s="54"/>
      <c r="X9" s="54"/>
      <c r="Y9" s="54"/>
      <c r="Z9" s="54"/>
      <c r="AA9" s="54"/>
    </row>
    <row r="10" spans="1:27" x14ac:dyDescent="0.25">
      <c r="D10" s="141" t="s">
        <v>202</v>
      </c>
      <c r="E10" s="142">
        <v>35.021163940429688</v>
      </c>
      <c r="F10" s="142">
        <v>35.036842346191406</v>
      </c>
      <c r="S10" s="54"/>
      <c r="T10" s="54"/>
      <c r="U10" s="54"/>
      <c r="V10" s="54"/>
      <c r="W10" s="54"/>
      <c r="X10" s="54"/>
      <c r="Y10" s="54"/>
      <c r="Z10" s="54"/>
      <c r="AA10" s="54"/>
    </row>
    <row r="11" spans="1:27" x14ac:dyDescent="0.25">
      <c r="D11" s="141" t="s">
        <v>203</v>
      </c>
      <c r="E11" s="142">
        <v>39.426242828369141</v>
      </c>
      <c r="F11" s="142">
        <v>38.360244750976563</v>
      </c>
      <c r="S11" s="54"/>
      <c r="T11" s="54"/>
      <c r="U11" s="54"/>
      <c r="V11" s="54"/>
      <c r="W11" s="54"/>
      <c r="X11" s="54"/>
      <c r="Y11" s="54"/>
      <c r="Z11" s="54"/>
      <c r="AA11" s="54"/>
    </row>
    <row r="12" spans="1:27" x14ac:dyDescent="0.25">
      <c r="D12" s="141" t="s">
        <v>204</v>
      </c>
      <c r="E12" s="142">
        <v>45.625</v>
      </c>
      <c r="F12" s="142">
        <v>42.298389434814453</v>
      </c>
      <c r="S12" s="54"/>
      <c r="T12" s="54"/>
      <c r="U12" s="54"/>
      <c r="V12" s="54"/>
      <c r="W12" s="54"/>
      <c r="X12" s="54"/>
      <c r="Y12" s="54"/>
      <c r="Z12" s="54"/>
      <c r="AA12" s="54"/>
    </row>
    <row r="13" spans="1:27" x14ac:dyDescent="0.25">
      <c r="D13" s="141" t="s">
        <v>205</v>
      </c>
      <c r="E13" s="142">
        <v>48.082069396972656</v>
      </c>
      <c r="F13" s="142">
        <v>46.030330657958984</v>
      </c>
      <c r="S13" s="54"/>
      <c r="T13" s="54"/>
      <c r="U13" s="54"/>
      <c r="V13" s="54"/>
      <c r="W13" s="54"/>
      <c r="X13" s="54"/>
      <c r="Y13" s="54"/>
      <c r="Z13" s="54"/>
      <c r="AA13" s="54"/>
    </row>
    <row r="14" spans="1:27" x14ac:dyDescent="0.25">
      <c r="U14" s="54"/>
      <c r="V14" s="54"/>
      <c r="W14" s="54"/>
      <c r="X14" s="54"/>
      <c r="Y14" s="54"/>
      <c r="Z14" s="54"/>
      <c r="AA14" s="54"/>
    </row>
    <row r="15" spans="1:27" x14ac:dyDescent="0.25">
      <c r="S15" s="55"/>
      <c r="T15" s="55"/>
      <c r="U15" s="54"/>
      <c r="V15" s="54"/>
      <c r="W15" s="54"/>
      <c r="X15" s="54"/>
      <c r="Y15" s="54"/>
      <c r="Z15" s="54"/>
      <c r="AA15" s="54"/>
    </row>
    <row r="16" spans="1:27" x14ac:dyDescent="0.25">
      <c r="U16" s="54"/>
      <c r="V16" s="54"/>
      <c r="W16" s="54"/>
      <c r="X16" s="54"/>
      <c r="Y16" s="54"/>
      <c r="Z16" s="54"/>
      <c r="AA16" s="54"/>
    </row>
    <row r="17" spans="2:27" x14ac:dyDescent="0.25">
      <c r="U17" s="54"/>
      <c r="V17" s="54"/>
      <c r="W17" s="54"/>
      <c r="X17" s="54"/>
      <c r="Y17" s="54"/>
      <c r="Z17" s="54"/>
      <c r="AA17" s="54"/>
    </row>
    <row r="18" spans="2:27" x14ac:dyDescent="0.25">
      <c r="B18" s="53"/>
      <c r="U18" s="54"/>
      <c r="V18" s="54"/>
      <c r="W18" s="54"/>
      <c r="X18" s="54"/>
      <c r="Y18" s="54"/>
      <c r="Z18" s="54"/>
      <c r="AA18" s="54"/>
    </row>
    <row r="19" spans="2:27" x14ac:dyDescent="0.25">
      <c r="U19" s="54"/>
      <c r="V19" s="54"/>
      <c r="W19" s="54"/>
      <c r="X19" s="54"/>
      <c r="Y19" s="54"/>
      <c r="Z19" s="54"/>
      <c r="AA19" s="54"/>
    </row>
    <row r="20" spans="2:27" x14ac:dyDescent="0.25">
      <c r="U20" s="54"/>
      <c r="V20" s="54"/>
      <c r="W20" s="54"/>
      <c r="X20" s="54"/>
      <c r="Y20" s="54"/>
      <c r="Z20" s="54"/>
      <c r="AA20" s="54"/>
    </row>
    <row r="21" spans="2:27" x14ac:dyDescent="0.25">
      <c r="U21" s="54"/>
      <c r="V21" s="54"/>
      <c r="W21" s="54"/>
      <c r="X21" s="54"/>
      <c r="Y21" s="54"/>
      <c r="Z21" s="54"/>
      <c r="AA21" s="54"/>
    </row>
    <row r="22" spans="2:27" x14ac:dyDescent="0.25">
      <c r="U22" s="54"/>
      <c r="V22" s="54"/>
      <c r="W22" s="54"/>
      <c r="X22" s="54"/>
      <c r="Y22" s="54"/>
      <c r="Z22" s="54"/>
      <c r="AA22" s="54"/>
    </row>
    <row r="23" spans="2:27" ht="14.25" x14ac:dyDescent="0.25">
      <c r="B23" s="59" t="s">
        <v>355</v>
      </c>
    </row>
    <row r="25" spans="2:27" x14ac:dyDescent="0.25">
      <c r="D25" s="140" t="s">
        <v>206</v>
      </c>
      <c r="E25" s="140"/>
      <c r="F25" s="140" t="s">
        <v>198</v>
      </c>
      <c r="G25" s="140" t="s">
        <v>199</v>
      </c>
    </row>
    <row r="26" spans="2:27" ht="15.75" customHeight="1" x14ac:dyDescent="0.25">
      <c r="D26" s="295" t="s">
        <v>79</v>
      </c>
      <c r="E26" s="196" t="s">
        <v>57</v>
      </c>
      <c r="F26" s="142">
        <f>+E11</f>
        <v>39.426242828369141</v>
      </c>
      <c r="G26" s="142">
        <f>+F11</f>
        <v>38.360244750976563</v>
      </c>
    </row>
    <row r="27" spans="2:27" x14ac:dyDescent="0.25">
      <c r="D27" s="297"/>
      <c r="E27" s="196" t="s">
        <v>207</v>
      </c>
      <c r="F27" s="142">
        <v>41</v>
      </c>
      <c r="G27" s="142">
        <v>41</v>
      </c>
    </row>
    <row r="28" spans="2:27" x14ac:dyDescent="0.25">
      <c r="D28" s="296"/>
      <c r="E28" s="196" t="s">
        <v>208</v>
      </c>
      <c r="F28" s="142">
        <v>39</v>
      </c>
      <c r="G28" s="142">
        <v>37</v>
      </c>
    </row>
    <row r="29" spans="2:27" x14ac:dyDescent="0.25">
      <c r="D29" s="295" t="s">
        <v>209</v>
      </c>
      <c r="E29" s="196" t="s">
        <v>185</v>
      </c>
      <c r="F29" s="142">
        <v>40.368270874023438</v>
      </c>
      <c r="G29" s="142">
        <v>40.793201446533203</v>
      </c>
    </row>
    <row r="30" spans="2:27" x14ac:dyDescent="0.25">
      <c r="D30" s="297"/>
      <c r="E30" s="196" t="s">
        <v>356</v>
      </c>
      <c r="F30" s="142">
        <v>43.067844390869141</v>
      </c>
      <c r="G30" s="142">
        <v>39.921337127685547</v>
      </c>
    </row>
    <row r="31" spans="2:27" x14ac:dyDescent="0.25">
      <c r="D31" s="296"/>
      <c r="E31" s="196" t="s">
        <v>357</v>
      </c>
      <c r="F31" s="142">
        <v>26.257669448852539</v>
      </c>
      <c r="G31" s="142">
        <v>23.926380157470703</v>
      </c>
    </row>
    <row r="32" spans="2:27" x14ac:dyDescent="0.25">
      <c r="B32" s="57"/>
      <c r="D32" s="295" t="s">
        <v>147</v>
      </c>
      <c r="E32" s="196" t="s">
        <v>150</v>
      </c>
      <c r="F32" s="142">
        <v>36.860671997070313</v>
      </c>
      <c r="G32" s="142">
        <v>34.986774444580078</v>
      </c>
    </row>
    <row r="33" spans="4:7" x14ac:dyDescent="0.25">
      <c r="D33" s="297"/>
      <c r="E33" s="196" t="s">
        <v>149</v>
      </c>
      <c r="F33" s="142">
        <v>43.647365570068359</v>
      </c>
      <c r="G33" s="142">
        <v>41.832324981689453</v>
      </c>
    </row>
    <row r="34" spans="4:7" x14ac:dyDescent="0.25">
      <c r="D34" s="296"/>
      <c r="E34" s="196" t="s">
        <v>148</v>
      </c>
      <c r="F34" s="142">
        <v>49.271137237548828</v>
      </c>
      <c r="G34" s="142">
        <v>54.810493469238281</v>
      </c>
    </row>
    <row r="35" spans="4:7" x14ac:dyDescent="0.25">
      <c r="D35" s="295" t="s">
        <v>358</v>
      </c>
      <c r="E35" s="196" t="s">
        <v>214</v>
      </c>
      <c r="F35" s="142">
        <v>44.002540588378906</v>
      </c>
      <c r="G35" s="142">
        <v>43</v>
      </c>
    </row>
    <row r="36" spans="4:7" x14ac:dyDescent="0.25">
      <c r="D36" s="296"/>
      <c r="E36" s="196" t="s">
        <v>284</v>
      </c>
      <c r="F36" s="142">
        <v>38</v>
      </c>
      <c r="G36" s="142">
        <v>37</v>
      </c>
    </row>
    <row r="37" spans="4:7" x14ac:dyDescent="0.25">
      <c r="D37" s="295" t="s">
        <v>359</v>
      </c>
      <c r="E37" s="196" t="s">
        <v>360</v>
      </c>
      <c r="F37" s="142">
        <v>36.450992584228516</v>
      </c>
      <c r="G37" s="142">
        <v>35.586162567138672</v>
      </c>
    </row>
    <row r="38" spans="4:7" x14ac:dyDescent="0.25">
      <c r="D38" s="297"/>
      <c r="E38" s="196" t="s">
        <v>361</v>
      </c>
      <c r="F38" s="142">
        <v>40.853656768798828</v>
      </c>
      <c r="G38" s="142">
        <v>44.860630035400391</v>
      </c>
    </row>
    <row r="39" spans="4:7" x14ac:dyDescent="0.25">
      <c r="D39" s="297"/>
      <c r="E39" s="196" t="s">
        <v>362</v>
      </c>
      <c r="F39" s="142">
        <v>45.044246673583984</v>
      </c>
      <c r="G39" s="142">
        <v>41.592918395996094</v>
      </c>
    </row>
    <row r="40" spans="4:7" x14ac:dyDescent="0.25">
      <c r="D40" s="297"/>
      <c r="E40" s="196" t="s">
        <v>363</v>
      </c>
      <c r="F40" s="142">
        <v>42.680412292480469</v>
      </c>
      <c r="G40" s="142">
        <v>40</v>
      </c>
    </row>
    <row r="41" spans="4:7" x14ac:dyDescent="0.25">
      <c r="D41" s="296"/>
      <c r="E41" s="196" t="s">
        <v>364</v>
      </c>
      <c r="F41" s="142">
        <v>38.866397857666016</v>
      </c>
      <c r="G41" s="142">
        <v>31.781375885009766</v>
      </c>
    </row>
    <row r="42" spans="4:7" x14ac:dyDescent="0.25">
      <c r="D42" s="295" t="s">
        <v>365</v>
      </c>
      <c r="E42" s="196" t="s">
        <v>284</v>
      </c>
      <c r="F42" s="142">
        <v>39.034412384033203</v>
      </c>
      <c r="G42" s="142">
        <v>37.904468536376953</v>
      </c>
    </row>
    <row r="43" spans="4:7" x14ac:dyDescent="0.25">
      <c r="D43" s="296"/>
      <c r="E43" s="196" t="s">
        <v>214</v>
      </c>
      <c r="F43" s="142">
        <v>43.6802978515625</v>
      </c>
      <c r="G43" s="142">
        <v>43.308551788330078</v>
      </c>
    </row>
    <row r="44" spans="4:7" x14ac:dyDescent="0.25">
      <c r="D44" s="295" t="s">
        <v>366</v>
      </c>
      <c r="E44" s="196" t="s">
        <v>284</v>
      </c>
      <c r="F44" s="142">
        <v>38.240612030029297</v>
      </c>
      <c r="G44" s="142">
        <v>37.939346313476563</v>
      </c>
    </row>
    <row r="45" spans="4:7" x14ac:dyDescent="0.25">
      <c r="D45" s="296"/>
      <c r="E45" s="196" t="s">
        <v>214</v>
      </c>
      <c r="F45" s="142">
        <v>43.642856597900391</v>
      </c>
      <c r="G45" s="142">
        <v>39.857143402099609</v>
      </c>
    </row>
  </sheetData>
  <mergeCells count="7">
    <mergeCell ref="D44:D45"/>
    <mergeCell ref="D26:D28"/>
    <mergeCell ref="D29:D31"/>
    <mergeCell ref="D32:D34"/>
    <mergeCell ref="D35:D36"/>
    <mergeCell ref="D37:D41"/>
    <mergeCell ref="D42:D43"/>
  </mergeCells>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3AE72-2346-2147-B883-289443905B1C}">
  <sheetPr codeName="Hoja53"/>
  <dimension ref="B2:T34"/>
  <sheetViews>
    <sheetView zoomScaleNormal="100" workbookViewId="0"/>
  </sheetViews>
  <sheetFormatPr baseColWidth="10" defaultColWidth="9.25" defaultRowHeight="13.5" x14ac:dyDescent="0.25"/>
  <cols>
    <col min="1" max="1" width="9.25" style="33"/>
    <col min="2" max="2" width="64.25" style="33" customWidth="1"/>
    <col min="3" max="3" width="6.75" style="33" customWidth="1"/>
    <col min="4" max="4" width="39.375" style="33" customWidth="1"/>
    <col min="5" max="5" width="14.75" style="33" customWidth="1"/>
    <col min="6" max="6" width="21.25" style="33" customWidth="1"/>
    <col min="7" max="9" width="9.25" style="33"/>
    <col min="10" max="10" width="44.75" style="33" bestFit="1" customWidth="1"/>
    <col min="11" max="11" width="18.25" style="33" customWidth="1"/>
    <col min="12" max="12" width="10" style="33" bestFit="1" customWidth="1"/>
    <col min="13" max="13" width="11.75" style="33" bestFit="1" customWidth="1"/>
    <col min="14" max="14" width="11.75" style="33" customWidth="1"/>
    <col min="15" max="15" width="29.25" style="33" customWidth="1"/>
    <col min="16" max="16" width="28.75" style="33" customWidth="1"/>
    <col min="17" max="20" width="10.25" style="33" customWidth="1"/>
    <col min="21" max="21" width="25.25" style="33" customWidth="1"/>
    <col min="22" max="16384" width="9.25" style="33"/>
  </cols>
  <sheetData>
    <row r="2" spans="2:20" ht="33" customHeight="1" x14ac:dyDescent="0.25">
      <c r="B2" s="64" t="s">
        <v>383</v>
      </c>
    </row>
    <row r="3" spans="2:20" ht="14.25" x14ac:dyDescent="0.25">
      <c r="B3" s="6" t="s">
        <v>353</v>
      </c>
    </row>
    <row r="5" spans="2:20" ht="14.25" x14ac:dyDescent="0.25">
      <c r="B5" s="59" t="s">
        <v>384</v>
      </c>
      <c r="D5" s="140" t="s">
        <v>385</v>
      </c>
      <c r="E5" s="140" t="s">
        <v>198</v>
      </c>
      <c r="F5" s="140" t="s">
        <v>199</v>
      </c>
      <c r="T5" s="79"/>
    </row>
    <row r="6" spans="2:20" x14ac:dyDescent="0.25">
      <c r="D6" s="140" t="s">
        <v>386</v>
      </c>
      <c r="E6" s="140"/>
      <c r="F6" s="140"/>
      <c r="T6" s="79"/>
    </row>
    <row r="7" spans="2:20" x14ac:dyDescent="0.25">
      <c r="D7" s="196" t="s">
        <v>387</v>
      </c>
      <c r="E7" s="142">
        <f>100-E8</f>
        <v>15</v>
      </c>
      <c r="F7" s="142">
        <f>100-F8</f>
        <v>13</v>
      </c>
      <c r="S7" s="79"/>
      <c r="T7" s="79"/>
    </row>
    <row r="8" spans="2:20" x14ac:dyDescent="0.25">
      <c r="D8" s="196" t="s">
        <v>388</v>
      </c>
      <c r="E8" s="142">
        <v>85</v>
      </c>
      <c r="F8" s="142">
        <v>87</v>
      </c>
    </row>
    <row r="13" spans="2:20" x14ac:dyDescent="0.2">
      <c r="K13" s="80"/>
    </row>
    <row r="26" spans="2:7" ht="14.25" x14ac:dyDescent="0.25">
      <c r="B26" s="59" t="s">
        <v>389</v>
      </c>
      <c r="D26" s="140" t="s">
        <v>197</v>
      </c>
      <c r="E26" s="140"/>
      <c r="F26" s="140" t="s">
        <v>198</v>
      </c>
      <c r="G26" s="140" t="s">
        <v>199</v>
      </c>
    </row>
    <row r="27" spans="2:7" x14ac:dyDescent="0.25">
      <c r="D27" s="141" t="s">
        <v>202</v>
      </c>
      <c r="E27" s="141" t="s">
        <v>485</v>
      </c>
      <c r="F27" s="142">
        <v>6.0340633392333984</v>
      </c>
      <c r="G27" s="142">
        <v>15</v>
      </c>
    </row>
    <row r="28" spans="2:7" x14ac:dyDescent="0.25">
      <c r="B28" s="57"/>
      <c r="D28" s="141"/>
      <c r="E28" s="141" t="s">
        <v>484</v>
      </c>
      <c r="F28" s="142">
        <v>66</v>
      </c>
      <c r="G28" s="142">
        <v>63.404022216796875</v>
      </c>
    </row>
    <row r="29" spans="2:7" x14ac:dyDescent="0.25">
      <c r="D29" s="141" t="s">
        <v>203</v>
      </c>
      <c r="E29" s="141" t="s">
        <v>485</v>
      </c>
      <c r="F29" s="142">
        <v>9.5768375396728516</v>
      </c>
      <c r="G29" s="142">
        <v>17</v>
      </c>
    </row>
    <row r="30" spans="2:7" x14ac:dyDescent="0.25">
      <c r="D30" s="141"/>
      <c r="E30" s="141" t="s">
        <v>484</v>
      </c>
      <c r="F30" s="142">
        <v>56.703788757324219</v>
      </c>
      <c r="G30" s="142">
        <v>61.676036834716797</v>
      </c>
    </row>
    <row r="31" spans="2:7" x14ac:dyDescent="0.25">
      <c r="D31" s="141" t="s">
        <v>204</v>
      </c>
      <c r="E31" s="141" t="s">
        <v>485</v>
      </c>
      <c r="F31" s="142">
        <v>16.034395217895508</v>
      </c>
      <c r="G31" s="142">
        <v>23</v>
      </c>
    </row>
    <row r="32" spans="2:7" x14ac:dyDescent="0.25">
      <c r="D32" s="141"/>
      <c r="E32" s="141" t="s">
        <v>484</v>
      </c>
      <c r="F32" s="142">
        <v>58.421852111816406</v>
      </c>
      <c r="G32" s="142">
        <v>63.132530212402344</v>
      </c>
    </row>
    <row r="33" spans="4:7" x14ac:dyDescent="0.25">
      <c r="D33" s="141" t="s">
        <v>205</v>
      </c>
      <c r="E33" s="141" t="s">
        <v>485</v>
      </c>
      <c r="F33" s="142">
        <v>23.737373352050781</v>
      </c>
      <c r="G33" s="142">
        <v>27</v>
      </c>
    </row>
    <row r="34" spans="4:7" x14ac:dyDescent="0.25">
      <c r="D34" s="141"/>
      <c r="E34" s="141" t="s">
        <v>484</v>
      </c>
      <c r="F34" s="142">
        <v>59.307361602783203</v>
      </c>
      <c r="G34" s="142">
        <v>64.384681701660156</v>
      </c>
    </row>
  </sheetData>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986C-0A45-5544-AC1C-68B302FEFEF1}">
  <sheetPr codeName="Hoja54"/>
  <dimension ref="B1:J65"/>
  <sheetViews>
    <sheetView zoomScaleNormal="100" workbookViewId="0"/>
  </sheetViews>
  <sheetFormatPr baseColWidth="10" defaultColWidth="10.75" defaultRowHeight="13.5" x14ac:dyDescent="0.25"/>
  <cols>
    <col min="1" max="1" width="11.5" style="34" customWidth="1"/>
    <col min="2" max="2" width="74.75" style="34" customWidth="1"/>
    <col min="3" max="3" width="10.75" style="34"/>
    <col min="4" max="4" width="21.5" style="34" bestFit="1" customWidth="1"/>
    <col min="5" max="5" width="10.75" style="34"/>
    <col min="6" max="6" width="12.75" style="34" bestFit="1" customWidth="1"/>
    <col min="7" max="8" width="10.75" style="34"/>
    <col min="9" max="9" width="13.5" style="34" bestFit="1" customWidth="1"/>
    <col min="10" max="16384" width="10.75" style="34"/>
  </cols>
  <sheetData>
    <row r="1" spans="2:10" ht="24.75" customHeight="1" x14ac:dyDescent="0.25"/>
    <row r="2" spans="2:10" ht="33" customHeight="1" x14ac:dyDescent="0.25">
      <c r="B2" s="30" t="s">
        <v>390</v>
      </c>
    </row>
    <row r="3" spans="2:10" ht="25.5" x14ac:dyDescent="0.25">
      <c r="D3" s="140"/>
      <c r="E3" s="140"/>
      <c r="F3" s="140" t="s">
        <v>221</v>
      </c>
      <c r="G3" s="140" t="s">
        <v>238</v>
      </c>
      <c r="H3" s="140" t="s">
        <v>309</v>
      </c>
      <c r="I3" s="140" t="s">
        <v>310</v>
      </c>
      <c r="J3" s="140" t="s">
        <v>311</v>
      </c>
    </row>
    <row r="4" spans="2:10" ht="14.25" x14ac:dyDescent="0.25">
      <c r="B4" s="6" t="s">
        <v>301</v>
      </c>
      <c r="D4" s="270" t="s">
        <v>223</v>
      </c>
      <c r="E4" s="141">
        <v>-24</v>
      </c>
      <c r="F4" s="142">
        <v>0</v>
      </c>
      <c r="G4" s="142">
        <v>0</v>
      </c>
      <c r="H4" s="142">
        <v>0</v>
      </c>
      <c r="I4" s="142">
        <v>0</v>
      </c>
      <c r="J4" s="142">
        <v>0</v>
      </c>
    </row>
    <row r="5" spans="2:10" x14ac:dyDescent="0.25">
      <c r="D5" s="270"/>
      <c r="E5" s="141">
        <v>-23</v>
      </c>
      <c r="F5" s="142">
        <v>-0.3</v>
      </c>
      <c r="G5" s="142">
        <v>0.4</v>
      </c>
      <c r="H5" s="142">
        <v>0.78400000000000003</v>
      </c>
      <c r="I5" s="142">
        <v>0.68400000000000005</v>
      </c>
      <c r="J5" s="142">
        <v>-0.88400000000000001</v>
      </c>
    </row>
    <row r="6" spans="2:10" x14ac:dyDescent="0.25">
      <c r="D6" s="270"/>
      <c r="E6" s="141">
        <v>-22</v>
      </c>
      <c r="F6" s="142">
        <v>-0.5</v>
      </c>
      <c r="G6" s="142">
        <v>0.5</v>
      </c>
      <c r="H6" s="142">
        <v>0.98</v>
      </c>
      <c r="I6" s="142">
        <v>0.17999999999999994</v>
      </c>
      <c r="J6" s="142">
        <v>-1.78</v>
      </c>
    </row>
    <row r="7" spans="2:10" x14ac:dyDescent="0.25">
      <c r="B7" s="56"/>
      <c r="D7" s="270"/>
      <c r="E7" s="141">
        <v>-21</v>
      </c>
      <c r="F7" s="142">
        <v>-0.89999999999999991</v>
      </c>
      <c r="G7" s="142">
        <v>0.5</v>
      </c>
      <c r="H7" s="142">
        <v>1.1759999999999999</v>
      </c>
      <c r="I7" s="142">
        <v>0.47599999999999987</v>
      </c>
      <c r="J7" s="142">
        <v>-1.8759999999999999</v>
      </c>
    </row>
    <row r="8" spans="2:10" x14ac:dyDescent="0.25">
      <c r="B8" s="56"/>
      <c r="D8" s="270"/>
      <c r="E8" s="141">
        <v>-20</v>
      </c>
      <c r="F8" s="142">
        <v>-0.3</v>
      </c>
      <c r="G8" s="142">
        <v>0.6</v>
      </c>
      <c r="H8" s="142">
        <v>1.1759999999999999</v>
      </c>
      <c r="I8" s="142">
        <v>0.87599999999999989</v>
      </c>
      <c r="J8" s="142">
        <v>-1.476</v>
      </c>
    </row>
    <row r="9" spans="2:10" x14ac:dyDescent="0.25">
      <c r="B9" s="56"/>
      <c r="D9" s="270"/>
      <c r="E9" s="141">
        <v>-19</v>
      </c>
      <c r="F9" s="142">
        <v>-0.70000000000000007</v>
      </c>
      <c r="G9" s="142">
        <v>0.70000000000000007</v>
      </c>
      <c r="H9" s="142">
        <v>1.3720000000000001</v>
      </c>
      <c r="I9" s="142">
        <v>1.1720000000000002</v>
      </c>
      <c r="J9" s="142">
        <v>-1.5720000000000001</v>
      </c>
    </row>
    <row r="10" spans="2:10" x14ac:dyDescent="0.25">
      <c r="B10" s="56"/>
      <c r="D10" s="270"/>
      <c r="E10" s="141">
        <v>-18</v>
      </c>
      <c r="F10" s="142">
        <v>0.2</v>
      </c>
      <c r="G10" s="142">
        <v>0.70000000000000007</v>
      </c>
      <c r="H10" s="142">
        <v>1.5680000000000001</v>
      </c>
      <c r="I10" s="142">
        <v>1.8680000000000001</v>
      </c>
      <c r="J10" s="142">
        <v>-1.268</v>
      </c>
    </row>
    <row r="11" spans="2:10" x14ac:dyDescent="0.25">
      <c r="B11" s="56"/>
      <c r="D11" s="270"/>
      <c r="E11" s="141">
        <v>-17</v>
      </c>
      <c r="F11" s="142">
        <v>0.2</v>
      </c>
      <c r="G11" s="142">
        <v>0.8</v>
      </c>
      <c r="H11" s="142">
        <v>1.5680000000000001</v>
      </c>
      <c r="I11" s="142">
        <v>1.5680000000000001</v>
      </c>
      <c r="J11" s="142">
        <v>-1.5680000000000001</v>
      </c>
    </row>
    <row r="12" spans="2:10" x14ac:dyDescent="0.25">
      <c r="B12" s="56"/>
      <c r="D12" s="270"/>
      <c r="E12" s="141">
        <v>-16</v>
      </c>
      <c r="F12" s="142">
        <v>-0.70000000000000007</v>
      </c>
      <c r="G12" s="142">
        <v>0.8</v>
      </c>
      <c r="H12" s="142">
        <v>1.7639999999999998</v>
      </c>
      <c r="I12" s="142">
        <v>1.6639999999999997</v>
      </c>
      <c r="J12" s="142">
        <v>-1.8639999999999999</v>
      </c>
    </row>
    <row r="13" spans="2:10" x14ac:dyDescent="0.25">
      <c r="B13" s="56"/>
      <c r="D13" s="270"/>
      <c r="E13" s="141">
        <v>-15</v>
      </c>
      <c r="F13" s="142">
        <v>-0.70000000000000007</v>
      </c>
      <c r="G13" s="142">
        <v>0.8</v>
      </c>
      <c r="H13" s="142">
        <v>1.7639999999999998</v>
      </c>
      <c r="I13" s="142">
        <v>1.2639999999999998</v>
      </c>
      <c r="J13" s="142">
        <v>-2.2639999999999998</v>
      </c>
    </row>
    <row r="14" spans="2:10" x14ac:dyDescent="0.25">
      <c r="B14" s="56"/>
      <c r="D14" s="270"/>
      <c r="E14" s="141">
        <v>-14</v>
      </c>
      <c r="F14" s="142">
        <v>-0.6</v>
      </c>
      <c r="G14" s="142">
        <v>0.8</v>
      </c>
      <c r="H14" s="142">
        <v>1.5680000000000001</v>
      </c>
      <c r="I14" s="142">
        <v>1.0680000000000001</v>
      </c>
      <c r="J14" s="142">
        <v>-2.0680000000000001</v>
      </c>
    </row>
    <row r="15" spans="2:10" x14ac:dyDescent="0.25">
      <c r="B15" s="56"/>
      <c r="D15" s="270"/>
      <c r="E15" s="141">
        <v>-13</v>
      </c>
      <c r="F15" s="142">
        <v>-0.6</v>
      </c>
      <c r="G15" s="142">
        <v>0.8</v>
      </c>
      <c r="H15" s="142">
        <v>1.5680000000000001</v>
      </c>
      <c r="I15" s="142">
        <v>0.96800000000000008</v>
      </c>
      <c r="J15" s="142">
        <v>-2.1680000000000001</v>
      </c>
    </row>
    <row r="16" spans="2:10" x14ac:dyDescent="0.25">
      <c r="B16" s="56"/>
      <c r="D16" s="270"/>
      <c r="E16" s="141">
        <v>-12</v>
      </c>
      <c r="F16" s="142">
        <v>0</v>
      </c>
      <c r="G16" s="142">
        <v>0.8</v>
      </c>
      <c r="H16" s="142">
        <v>1.7639999999999998</v>
      </c>
      <c r="I16" s="142">
        <v>1.5639999999999998</v>
      </c>
      <c r="J16" s="142">
        <v>-1.9639999999999997</v>
      </c>
    </row>
    <row r="17" spans="4:10" x14ac:dyDescent="0.25">
      <c r="D17" s="270"/>
      <c r="E17" s="141">
        <v>-11</v>
      </c>
      <c r="F17" s="142">
        <v>-0.1</v>
      </c>
      <c r="G17" s="142">
        <v>0.8</v>
      </c>
      <c r="H17" s="142">
        <v>1.7639999999999998</v>
      </c>
      <c r="I17" s="142">
        <v>2.1639999999999997</v>
      </c>
      <c r="J17" s="142">
        <v>-1.3639999999999999</v>
      </c>
    </row>
    <row r="18" spans="4:10" x14ac:dyDescent="0.25">
      <c r="D18" s="270"/>
      <c r="E18" s="141">
        <v>-10</v>
      </c>
      <c r="F18" s="142">
        <v>-0.2</v>
      </c>
      <c r="G18" s="142">
        <v>0.8</v>
      </c>
      <c r="H18" s="142">
        <v>1.7639999999999998</v>
      </c>
      <c r="I18" s="142">
        <v>1.6639999999999997</v>
      </c>
      <c r="J18" s="142">
        <v>-1.8639999999999999</v>
      </c>
    </row>
    <row r="19" spans="4:10" x14ac:dyDescent="0.25">
      <c r="D19" s="270"/>
      <c r="E19" s="141">
        <v>-9</v>
      </c>
      <c r="F19" s="142">
        <v>-0.2</v>
      </c>
      <c r="G19" s="142">
        <v>0.8</v>
      </c>
      <c r="H19" s="142">
        <v>1.7639999999999998</v>
      </c>
      <c r="I19" s="142">
        <v>1.5639999999999998</v>
      </c>
      <c r="J19" s="142">
        <v>-1.9639999999999997</v>
      </c>
    </row>
    <row r="20" spans="4:10" x14ac:dyDescent="0.25">
      <c r="D20" s="270"/>
      <c r="E20" s="141">
        <v>-8</v>
      </c>
      <c r="F20" s="142">
        <v>-0.3</v>
      </c>
      <c r="G20" s="142">
        <v>0.8</v>
      </c>
      <c r="H20" s="142">
        <v>1.7639999999999998</v>
      </c>
      <c r="I20" s="142">
        <v>1.9639999999999997</v>
      </c>
      <c r="J20" s="142">
        <v>-1.5639999999999998</v>
      </c>
    </row>
    <row r="21" spans="4:10" x14ac:dyDescent="0.25">
      <c r="D21" s="270"/>
      <c r="E21" s="141">
        <v>-7</v>
      </c>
      <c r="F21" s="142">
        <v>-0.6</v>
      </c>
      <c r="G21" s="142">
        <v>0.89999999999999991</v>
      </c>
      <c r="H21" s="142">
        <v>1.7639999999999998</v>
      </c>
      <c r="I21" s="142">
        <v>2.1639999999999997</v>
      </c>
      <c r="J21" s="142">
        <v>-1.3639999999999999</v>
      </c>
    </row>
    <row r="22" spans="4:10" x14ac:dyDescent="0.25">
      <c r="D22" s="270"/>
      <c r="E22" s="141">
        <v>-6</v>
      </c>
      <c r="F22" s="142">
        <v>-0.2</v>
      </c>
      <c r="G22" s="142">
        <v>0.89999999999999991</v>
      </c>
      <c r="H22" s="142">
        <v>1.96</v>
      </c>
      <c r="I22" s="142">
        <v>2.16</v>
      </c>
      <c r="J22" s="142">
        <v>-1.76</v>
      </c>
    </row>
    <row r="23" spans="4:10" x14ac:dyDescent="0.25">
      <c r="D23" s="270"/>
      <c r="E23" s="141">
        <v>-5</v>
      </c>
      <c r="F23" s="142">
        <v>-0.1</v>
      </c>
      <c r="G23" s="142">
        <v>0.89999999999999991</v>
      </c>
      <c r="H23" s="142">
        <v>1.96</v>
      </c>
      <c r="I23" s="142">
        <v>2.36</v>
      </c>
      <c r="J23" s="142">
        <v>-1.56</v>
      </c>
    </row>
    <row r="24" spans="4:10" ht="13.5" customHeight="1" x14ac:dyDescent="0.25">
      <c r="D24" s="270"/>
      <c r="E24" s="141">
        <v>-4</v>
      </c>
      <c r="F24" s="142">
        <v>-1.0999999999999999</v>
      </c>
      <c r="G24" s="142">
        <v>0.89999999999999991</v>
      </c>
      <c r="H24" s="142">
        <v>1.96</v>
      </c>
      <c r="I24" s="142">
        <v>1.56</v>
      </c>
      <c r="J24" s="142">
        <v>-2.36</v>
      </c>
    </row>
    <row r="25" spans="4:10" x14ac:dyDescent="0.25">
      <c r="D25" s="270"/>
      <c r="E25" s="141">
        <v>-3</v>
      </c>
      <c r="F25" s="142">
        <v>-1.3</v>
      </c>
      <c r="G25" s="142">
        <v>0.89999999999999991</v>
      </c>
      <c r="H25" s="142">
        <v>1.96</v>
      </c>
      <c r="I25" s="142">
        <v>0.65999999999999992</v>
      </c>
      <c r="J25" s="142">
        <v>-3.26</v>
      </c>
    </row>
    <row r="26" spans="4:10" ht="13.5" customHeight="1" x14ac:dyDescent="0.25">
      <c r="D26" s="270"/>
      <c r="E26" s="141">
        <v>-2</v>
      </c>
      <c r="F26" s="142">
        <v>-0.8</v>
      </c>
      <c r="G26" s="142">
        <v>0.8</v>
      </c>
      <c r="H26" s="142">
        <v>1.7639999999999998</v>
      </c>
      <c r="I26" s="142">
        <v>1.2639999999999998</v>
      </c>
      <c r="J26" s="142">
        <v>-2.2639999999999998</v>
      </c>
    </row>
    <row r="27" spans="4:10" x14ac:dyDescent="0.25">
      <c r="D27" s="270"/>
      <c r="E27" s="141">
        <v>-1</v>
      </c>
      <c r="F27" s="142">
        <v>-1.0999999999999999</v>
      </c>
      <c r="G27" s="142">
        <v>0.8</v>
      </c>
      <c r="H27" s="142">
        <v>1.5680000000000001</v>
      </c>
      <c r="I27" s="142">
        <v>-0.53200000000000003</v>
      </c>
      <c r="J27" s="142">
        <v>-3.6680000000000001</v>
      </c>
    </row>
    <row r="28" spans="4:10" x14ac:dyDescent="0.25">
      <c r="D28" s="285" t="s">
        <v>224</v>
      </c>
      <c r="E28" s="141"/>
      <c r="F28" s="142"/>
      <c r="G28" s="142"/>
      <c r="H28" s="142"/>
      <c r="I28" s="142"/>
      <c r="J28" s="142"/>
    </row>
    <row r="29" spans="4:10" x14ac:dyDescent="0.25">
      <c r="D29" s="287"/>
      <c r="E29" s="141">
        <v>1</v>
      </c>
      <c r="F29" s="142">
        <v>-16.3</v>
      </c>
      <c r="G29" s="142">
        <v>0.89999999999999991</v>
      </c>
      <c r="H29" s="142">
        <v>1.96</v>
      </c>
      <c r="I29" s="142">
        <v>-9.4400000000000013</v>
      </c>
      <c r="J29" s="142">
        <v>-13.36</v>
      </c>
    </row>
    <row r="30" spans="4:10" x14ac:dyDescent="0.25">
      <c r="D30" s="287"/>
      <c r="E30" s="141">
        <v>2</v>
      </c>
      <c r="F30" s="142">
        <v>-12.2</v>
      </c>
      <c r="G30" s="142">
        <v>0.89999999999999991</v>
      </c>
      <c r="H30" s="142">
        <v>1.96</v>
      </c>
      <c r="I30" s="142">
        <v>-5.64</v>
      </c>
      <c r="J30" s="142">
        <v>-9.5599999999999987</v>
      </c>
    </row>
    <row r="31" spans="4:10" x14ac:dyDescent="0.25">
      <c r="D31" s="287"/>
      <c r="E31" s="141">
        <v>3</v>
      </c>
      <c r="F31" s="142">
        <v>-9.4</v>
      </c>
      <c r="G31" s="142">
        <v>1</v>
      </c>
      <c r="H31" s="142">
        <v>1.96</v>
      </c>
      <c r="I31" s="142">
        <v>-2.54</v>
      </c>
      <c r="J31" s="142">
        <v>-6.46</v>
      </c>
    </row>
    <row r="32" spans="4:10" x14ac:dyDescent="0.25">
      <c r="D32" s="287"/>
      <c r="E32" s="141">
        <v>4</v>
      </c>
      <c r="F32" s="142">
        <v>-5.8999999999999995</v>
      </c>
      <c r="G32" s="142">
        <v>1</v>
      </c>
      <c r="H32" s="142">
        <v>1.96</v>
      </c>
      <c r="I32" s="142">
        <v>1.1599999999999999</v>
      </c>
      <c r="J32" s="142">
        <v>-2.76</v>
      </c>
    </row>
    <row r="33" spans="4:10" x14ac:dyDescent="0.25">
      <c r="D33" s="287"/>
      <c r="E33" s="141">
        <v>5</v>
      </c>
      <c r="F33" s="142">
        <v>-2.9000000000000004</v>
      </c>
      <c r="G33" s="142">
        <v>1</v>
      </c>
      <c r="H33" s="142">
        <v>2.1559999999999997</v>
      </c>
      <c r="I33" s="142">
        <v>3.4559999999999995</v>
      </c>
      <c r="J33" s="142">
        <v>-0.85599999999999965</v>
      </c>
    </row>
    <row r="34" spans="4:10" x14ac:dyDescent="0.25">
      <c r="D34" s="287"/>
      <c r="E34" s="141">
        <v>6</v>
      </c>
      <c r="F34" s="142">
        <v>-1</v>
      </c>
      <c r="G34" s="142">
        <v>1</v>
      </c>
      <c r="H34" s="142">
        <v>2.1559999999999997</v>
      </c>
      <c r="I34" s="142">
        <v>4.8559999999999999</v>
      </c>
      <c r="J34" s="142">
        <v>0.54400000000000048</v>
      </c>
    </row>
    <row r="35" spans="4:10" x14ac:dyDescent="0.25">
      <c r="D35" s="287"/>
      <c r="E35" s="141">
        <v>7</v>
      </c>
      <c r="F35" s="142">
        <v>1.0999999999999999</v>
      </c>
      <c r="G35" s="142">
        <v>1</v>
      </c>
      <c r="H35" s="142">
        <v>2.1559999999999997</v>
      </c>
      <c r="I35" s="142">
        <v>4.2560000000000002</v>
      </c>
      <c r="J35" s="142">
        <v>-5.5999999999999606E-2</v>
      </c>
    </row>
    <row r="36" spans="4:10" x14ac:dyDescent="0.25">
      <c r="D36" s="287"/>
      <c r="E36" s="141">
        <v>8</v>
      </c>
      <c r="F36" s="142">
        <v>0.2</v>
      </c>
      <c r="G36" s="142">
        <v>1</v>
      </c>
      <c r="H36" s="142">
        <v>2.1559999999999997</v>
      </c>
      <c r="I36" s="142">
        <v>3.9559999999999995</v>
      </c>
      <c r="J36" s="142">
        <v>-0.35599999999999987</v>
      </c>
    </row>
    <row r="37" spans="4:10" x14ac:dyDescent="0.25">
      <c r="D37" s="287"/>
      <c r="E37" s="141">
        <v>9</v>
      </c>
      <c r="F37" s="142">
        <v>0.1</v>
      </c>
      <c r="G37" s="142">
        <v>1</v>
      </c>
      <c r="H37" s="142">
        <v>2.1559999999999997</v>
      </c>
      <c r="I37" s="142">
        <v>3.556</v>
      </c>
      <c r="J37" s="142">
        <v>-0.75599999999999956</v>
      </c>
    </row>
    <row r="38" spans="4:10" x14ac:dyDescent="0.25">
      <c r="D38" s="287"/>
      <c r="E38" s="141">
        <v>10</v>
      </c>
      <c r="F38" s="142">
        <v>0.3</v>
      </c>
      <c r="G38" s="142">
        <v>1</v>
      </c>
      <c r="H38" s="142">
        <v>2.1559999999999997</v>
      </c>
      <c r="I38" s="142">
        <v>3.6559999999999997</v>
      </c>
      <c r="J38" s="142">
        <v>-0.65599999999999969</v>
      </c>
    </row>
    <row r="39" spans="4:10" x14ac:dyDescent="0.25">
      <c r="D39" s="287"/>
      <c r="E39" s="141">
        <v>11</v>
      </c>
      <c r="F39" s="142">
        <v>1</v>
      </c>
      <c r="G39" s="142">
        <v>1</v>
      </c>
      <c r="H39" s="142">
        <v>2.1559999999999997</v>
      </c>
      <c r="I39" s="142">
        <v>3.8559999999999999</v>
      </c>
      <c r="J39" s="142">
        <v>-0.45599999999999952</v>
      </c>
    </row>
    <row r="40" spans="4:10" x14ac:dyDescent="0.25">
      <c r="D40" s="287"/>
      <c r="E40" s="141">
        <v>12</v>
      </c>
      <c r="F40" s="142">
        <v>0.1</v>
      </c>
      <c r="G40" s="142">
        <v>1</v>
      </c>
      <c r="H40" s="142">
        <v>2.1559999999999997</v>
      </c>
      <c r="I40" s="142">
        <v>4.2560000000000002</v>
      </c>
      <c r="J40" s="142">
        <v>-5.5999999999999606E-2</v>
      </c>
    </row>
    <row r="41" spans="4:10" x14ac:dyDescent="0.25">
      <c r="D41" s="287"/>
      <c r="E41" s="141">
        <v>13</v>
      </c>
      <c r="F41" s="142">
        <v>0.6</v>
      </c>
      <c r="G41" s="142">
        <v>1</v>
      </c>
      <c r="H41" s="142">
        <v>2.1559999999999997</v>
      </c>
      <c r="I41" s="142">
        <v>4.6559999999999997</v>
      </c>
      <c r="J41" s="142">
        <v>0.34400000000000031</v>
      </c>
    </row>
    <row r="42" spans="4:10" x14ac:dyDescent="0.25">
      <c r="D42" s="287"/>
      <c r="E42" s="141">
        <v>14</v>
      </c>
      <c r="F42" s="142">
        <v>1.5</v>
      </c>
      <c r="G42" s="142">
        <v>1</v>
      </c>
      <c r="H42" s="142">
        <v>2.1559999999999997</v>
      </c>
      <c r="I42" s="142">
        <v>4.0559999999999992</v>
      </c>
      <c r="J42" s="142">
        <v>-0.25599999999999978</v>
      </c>
    </row>
    <row r="43" spans="4:10" x14ac:dyDescent="0.25">
      <c r="D43" s="287"/>
      <c r="E43" s="141">
        <v>15</v>
      </c>
      <c r="F43" s="142">
        <v>0.8</v>
      </c>
      <c r="G43" s="142">
        <v>1</v>
      </c>
      <c r="H43" s="142">
        <v>2.1559999999999997</v>
      </c>
      <c r="I43" s="142">
        <v>3.7559999999999998</v>
      </c>
      <c r="J43" s="142">
        <v>-0.55599999999999961</v>
      </c>
    </row>
    <row r="44" spans="4:10" x14ac:dyDescent="0.25">
      <c r="D44" s="287"/>
      <c r="E44" s="141">
        <v>16</v>
      </c>
      <c r="F44" s="142">
        <v>1</v>
      </c>
      <c r="G44" s="142">
        <v>1</v>
      </c>
      <c r="H44" s="142">
        <v>2.1559999999999997</v>
      </c>
      <c r="I44" s="142">
        <v>5.056</v>
      </c>
      <c r="J44" s="142">
        <v>0.74400000000000066</v>
      </c>
    </row>
    <row r="45" spans="4:10" x14ac:dyDescent="0.25">
      <c r="D45" s="287"/>
      <c r="E45" s="141">
        <v>17</v>
      </c>
      <c r="F45" s="142">
        <v>1.4000000000000001</v>
      </c>
      <c r="G45" s="142">
        <v>1</v>
      </c>
      <c r="H45" s="142">
        <v>2.1559999999999997</v>
      </c>
      <c r="I45" s="142">
        <v>6.3559999999999999</v>
      </c>
      <c r="J45" s="142">
        <v>2.0440000000000005</v>
      </c>
    </row>
    <row r="46" spans="4:10" x14ac:dyDescent="0.25">
      <c r="D46" s="287"/>
      <c r="E46" s="141">
        <v>18</v>
      </c>
      <c r="F46" s="142">
        <v>2.9000000000000004</v>
      </c>
      <c r="G46" s="142">
        <v>1</v>
      </c>
      <c r="H46" s="142">
        <v>2.1559999999999997</v>
      </c>
      <c r="I46" s="142">
        <v>7.056</v>
      </c>
      <c r="J46" s="142">
        <v>2.7440000000000007</v>
      </c>
    </row>
    <row r="47" spans="4:10" x14ac:dyDescent="0.25">
      <c r="D47" s="287"/>
      <c r="E47" s="141">
        <v>19</v>
      </c>
      <c r="F47" s="142">
        <v>3.5999999999999996</v>
      </c>
      <c r="G47" s="142">
        <v>1.0999999999999999</v>
      </c>
      <c r="H47" s="142">
        <v>2.1559999999999997</v>
      </c>
      <c r="I47" s="142">
        <v>7.056</v>
      </c>
      <c r="J47" s="142">
        <v>2.7440000000000007</v>
      </c>
    </row>
    <row r="48" spans="4:10" x14ac:dyDescent="0.25">
      <c r="D48" s="287"/>
      <c r="E48" s="141">
        <v>20</v>
      </c>
      <c r="F48" s="142">
        <v>3.4000000000000004</v>
      </c>
      <c r="G48" s="142">
        <v>1.0999999999999999</v>
      </c>
      <c r="H48" s="142">
        <v>2.3519999999999999</v>
      </c>
      <c r="I48" s="142">
        <v>7.8520000000000003</v>
      </c>
      <c r="J48" s="142">
        <v>3.1480000000000001</v>
      </c>
    </row>
    <row r="49" spans="2:10" x14ac:dyDescent="0.25">
      <c r="B49" s="70"/>
      <c r="D49" s="287"/>
      <c r="E49" s="141">
        <v>21</v>
      </c>
      <c r="F49" s="142">
        <v>4.5</v>
      </c>
      <c r="G49" s="142">
        <v>1.0999999999999999</v>
      </c>
      <c r="H49" s="142">
        <v>2.3519999999999999</v>
      </c>
      <c r="I49" s="142">
        <v>7.2520000000000007</v>
      </c>
      <c r="J49" s="142">
        <v>2.5480000000000005</v>
      </c>
    </row>
    <row r="50" spans="2:10" x14ac:dyDescent="0.25">
      <c r="B50" s="70"/>
      <c r="D50" s="287"/>
      <c r="E50" s="141">
        <v>22</v>
      </c>
      <c r="F50" s="142">
        <v>3.6999999999999997</v>
      </c>
      <c r="G50" s="142">
        <v>1.0999999999999999</v>
      </c>
      <c r="H50" s="142">
        <v>2.3519999999999999</v>
      </c>
      <c r="I50" s="142">
        <v>5.952</v>
      </c>
      <c r="J50" s="142">
        <v>1.2479999999999998</v>
      </c>
    </row>
    <row r="51" spans="2:10" x14ac:dyDescent="0.25">
      <c r="B51" s="70"/>
      <c r="D51" s="287"/>
      <c r="E51" s="141">
        <v>23</v>
      </c>
      <c r="F51" s="142">
        <v>2.9000000000000004</v>
      </c>
      <c r="G51" s="142">
        <v>1.0999999999999999</v>
      </c>
      <c r="H51" s="142">
        <v>2.3519999999999999</v>
      </c>
      <c r="I51" s="142">
        <v>5.2520000000000007</v>
      </c>
      <c r="J51" s="142">
        <v>0.54800000000000049</v>
      </c>
    </row>
    <row r="52" spans="2:10" x14ac:dyDescent="0.25">
      <c r="B52" s="70"/>
      <c r="D52" s="287"/>
      <c r="E52" s="141">
        <v>24</v>
      </c>
      <c r="F52" s="142">
        <v>1.9</v>
      </c>
      <c r="G52" s="142">
        <v>1.0999999999999999</v>
      </c>
      <c r="H52" s="142">
        <v>2.3519999999999999</v>
      </c>
      <c r="I52" s="142">
        <v>5.2520000000000007</v>
      </c>
      <c r="J52" s="142">
        <v>0.54800000000000049</v>
      </c>
    </row>
    <row r="53" spans="2:10" x14ac:dyDescent="0.25">
      <c r="B53" s="70"/>
      <c r="D53" s="287"/>
      <c r="E53" s="141">
        <v>25</v>
      </c>
      <c r="F53" s="142">
        <v>2.6</v>
      </c>
      <c r="G53" s="142">
        <v>1.0999999999999999</v>
      </c>
      <c r="H53" s="142">
        <v>2.1559999999999997</v>
      </c>
      <c r="I53" s="142">
        <v>4.4559999999999995</v>
      </c>
      <c r="J53" s="142">
        <v>0.14400000000000013</v>
      </c>
    </row>
    <row r="54" spans="2:10" x14ac:dyDescent="0.25">
      <c r="D54" s="287"/>
      <c r="E54" s="141">
        <v>26</v>
      </c>
      <c r="F54" s="142">
        <v>1.3</v>
      </c>
      <c r="G54" s="142">
        <v>1.0999999999999999</v>
      </c>
      <c r="H54" s="142">
        <v>2.3519999999999999</v>
      </c>
      <c r="I54" s="142">
        <v>3.7519999999999998</v>
      </c>
      <c r="J54" s="142">
        <v>-0.95199999999999974</v>
      </c>
    </row>
    <row r="55" spans="2:10" x14ac:dyDescent="0.25">
      <c r="D55" s="287"/>
      <c r="E55" s="141">
        <v>27</v>
      </c>
      <c r="F55" s="142">
        <v>1.0999999999999999</v>
      </c>
      <c r="G55" s="142">
        <v>1.0999999999999999</v>
      </c>
      <c r="H55" s="142">
        <v>2.3519999999999999</v>
      </c>
      <c r="I55" s="142">
        <v>4.3520000000000003</v>
      </c>
      <c r="J55" s="142">
        <v>-0.35199999999999987</v>
      </c>
    </row>
    <row r="56" spans="2:10" x14ac:dyDescent="0.25">
      <c r="D56" s="287"/>
      <c r="E56" s="141">
        <v>28</v>
      </c>
      <c r="F56" s="142">
        <v>1.3</v>
      </c>
      <c r="G56" s="142">
        <v>1.0999999999999999</v>
      </c>
      <c r="H56" s="142">
        <v>2.3519999999999999</v>
      </c>
      <c r="I56" s="142">
        <v>4.3520000000000003</v>
      </c>
      <c r="J56" s="142">
        <v>-0.35199999999999987</v>
      </c>
    </row>
    <row r="57" spans="2:10" x14ac:dyDescent="0.25">
      <c r="D57" s="287"/>
      <c r="E57" s="141">
        <v>29</v>
      </c>
      <c r="F57" s="142">
        <v>1.3</v>
      </c>
      <c r="G57" s="142">
        <v>1.0999999999999999</v>
      </c>
      <c r="H57" s="142">
        <v>2.3519999999999999</v>
      </c>
      <c r="I57" s="142">
        <v>5.452</v>
      </c>
      <c r="J57" s="142">
        <v>0.74800000000000022</v>
      </c>
    </row>
    <row r="58" spans="2:10" x14ac:dyDescent="0.25">
      <c r="D58" s="287"/>
      <c r="E58" s="141">
        <v>30</v>
      </c>
      <c r="F58" s="142">
        <v>2.2999999999999998</v>
      </c>
      <c r="G58" s="142">
        <v>1.0999999999999999</v>
      </c>
      <c r="H58" s="142">
        <v>2.3519999999999999</v>
      </c>
      <c r="I58" s="142">
        <v>6.452</v>
      </c>
      <c r="J58" s="142">
        <v>1.7480000000000007</v>
      </c>
    </row>
    <row r="59" spans="2:10" x14ac:dyDescent="0.25">
      <c r="D59" s="287"/>
      <c r="E59" s="141">
        <v>31</v>
      </c>
      <c r="F59" s="142">
        <v>3.6999999999999997</v>
      </c>
      <c r="G59" s="142">
        <v>1.0999999999999999</v>
      </c>
      <c r="H59" s="142">
        <v>2.3519999999999999</v>
      </c>
      <c r="I59" s="142">
        <v>6.6519999999999992</v>
      </c>
      <c r="J59" s="142">
        <v>1.948</v>
      </c>
    </row>
    <row r="60" spans="2:10" x14ac:dyDescent="0.25">
      <c r="D60" s="287"/>
      <c r="E60" s="141">
        <v>32</v>
      </c>
      <c r="F60" s="142">
        <v>4.2</v>
      </c>
      <c r="G60" s="142">
        <v>1.0999999999999999</v>
      </c>
      <c r="H60" s="142">
        <v>2.548</v>
      </c>
      <c r="I60" s="142">
        <v>7.1479999999999997</v>
      </c>
      <c r="J60" s="142">
        <v>2.0519999999999996</v>
      </c>
    </row>
    <row r="61" spans="2:10" x14ac:dyDescent="0.25">
      <c r="D61" s="287"/>
      <c r="E61" s="141">
        <v>33</v>
      </c>
      <c r="F61" s="142">
        <v>2.6</v>
      </c>
      <c r="G61" s="142">
        <v>1.3</v>
      </c>
      <c r="H61" s="142">
        <v>2.548</v>
      </c>
      <c r="I61" s="142">
        <v>5.048</v>
      </c>
      <c r="J61" s="142">
        <v>-4.8000000000000043E-2</v>
      </c>
    </row>
    <row r="62" spans="2:10" x14ac:dyDescent="0.25">
      <c r="D62" s="287"/>
      <c r="E62" s="141">
        <v>34</v>
      </c>
      <c r="F62" s="142">
        <v>2.5</v>
      </c>
      <c r="G62" s="142">
        <v>1.3</v>
      </c>
      <c r="H62" s="142">
        <v>2.548</v>
      </c>
      <c r="I62" s="142">
        <v>5.548</v>
      </c>
      <c r="J62" s="142">
        <v>0.45199999999999996</v>
      </c>
    </row>
    <row r="63" spans="2:10" x14ac:dyDescent="0.25">
      <c r="D63" s="287"/>
      <c r="E63" s="141">
        <v>35</v>
      </c>
      <c r="F63" s="142">
        <v>1.0999999999999999</v>
      </c>
      <c r="G63" s="142">
        <v>1.3</v>
      </c>
      <c r="H63" s="142">
        <v>2.548</v>
      </c>
      <c r="I63" s="142">
        <v>4.3479999999999999</v>
      </c>
      <c r="J63" s="142">
        <v>-0.74800000000000022</v>
      </c>
    </row>
    <row r="64" spans="2:10" x14ac:dyDescent="0.25">
      <c r="D64" s="286"/>
      <c r="E64" s="141">
        <v>36</v>
      </c>
      <c r="F64" s="142">
        <v>0.8</v>
      </c>
      <c r="G64" s="142">
        <v>1.3</v>
      </c>
      <c r="H64" s="142">
        <v>0</v>
      </c>
      <c r="I64" s="142">
        <v>0</v>
      </c>
      <c r="J64" s="142">
        <v>0</v>
      </c>
    </row>
    <row r="65" spans="6:7" x14ac:dyDescent="0.25">
      <c r="F65" s="68"/>
      <c r="G65" s="68"/>
    </row>
  </sheetData>
  <mergeCells count="2">
    <mergeCell ref="D4:D27"/>
    <mergeCell ref="D28:D64"/>
  </mergeCells>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51D54-343F-6F42-BE43-42FC1A18F45C}">
  <sheetPr codeName="Hoja55"/>
  <dimension ref="A2:BG72"/>
  <sheetViews>
    <sheetView zoomScale="90" zoomScaleNormal="90" workbookViewId="0"/>
  </sheetViews>
  <sheetFormatPr baseColWidth="10" defaultColWidth="11.5" defaultRowHeight="13.5" x14ac:dyDescent="0.25"/>
  <cols>
    <col min="1" max="1" width="11.5" style="34" customWidth="1"/>
    <col min="2" max="2" width="90.625" style="34" customWidth="1"/>
    <col min="3" max="3" width="18.5" style="34" customWidth="1"/>
    <col min="4" max="4" width="22.625" style="34" customWidth="1"/>
    <col min="5" max="6" width="18.5" style="34" customWidth="1"/>
    <col min="7" max="8" width="15.5" style="34" customWidth="1"/>
    <col min="9" max="19" width="11.5" style="34"/>
    <col min="20" max="20" width="21.5" style="34" bestFit="1" customWidth="1"/>
    <col min="21" max="21" width="11.5" style="34"/>
    <col min="22" max="22" width="12.75" style="34" bestFit="1" customWidth="1"/>
    <col min="23" max="24" width="11.5" style="34"/>
    <col min="25" max="25" width="13.5" style="34" bestFit="1" customWidth="1"/>
    <col min="26" max="27" width="11.5" style="34"/>
    <col min="28" max="28" width="12.75" style="34" bestFit="1" customWidth="1"/>
    <col min="29" max="30" width="11.5" style="34"/>
    <col min="31" max="31" width="13.5" style="34" bestFit="1" customWidth="1"/>
    <col min="32" max="33" width="11.5" style="34"/>
    <col min="34" max="34" width="12.75" style="34" bestFit="1" customWidth="1"/>
    <col min="35" max="36" width="11.5" style="34"/>
    <col min="37" max="37" width="13.5" style="34" bestFit="1" customWidth="1"/>
    <col min="38" max="16384" width="11.5" style="34"/>
  </cols>
  <sheetData>
    <row r="2" spans="1:59" x14ac:dyDescent="0.25">
      <c r="V2" s="66"/>
      <c r="AB2" s="66"/>
      <c r="AH2" s="66"/>
      <c r="AN2" s="66"/>
      <c r="AT2" s="66"/>
      <c r="AZ2" s="66"/>
    </row>
    <row r="3" spans="1:59" ht="34.15" customHeight="1" x14ac:dyDescent="0.25">
      <c r="B3" s="69" t="s">
        <v>391</v>
      </c>
      <c r="D3" s="140"/>
      <c r="E3" s="140" t="s">
        <v>198</v>
      </c>
      <c r="F3" s="140" t="s">
        <v>199</v>
      </c>
      <c r="V3" s="305"/>
      <c r="W3" s="305"/>
      <c r="X3" s="305"/>
      <c r="Y3" s="305"/>
      <c r="Z3" s="305"/>
      <c r="AB3" s="305"/>
      <c r="AC3" s="305"/>
      <c r="AD3" s="305"/>
      <c r="AE3" s="305"/>
      <c r="AF3" s="305"/>
      <c r="AH3" s="305"/>
      <c r="AI3" s="305"/>
      <c r="AJ3" s="305"/>
      <c r="AK3" s="305"/>
      <c r="AL3" s="305"/>
      <c r="AN3" s="305"/>
      <c r="AO3" s="305"/>
      <c r="AP3" s="305"/>
      <c r="AQ3" s="305"/>
      <c r="AR3" s="305"/>
      <c r="AT3" s="305"/>
      <c r="AU3" s="305"/>
      <c r="AV3" s="305"/>
      <c r="AW3" s="305"/>
      <c r="AX3" s="305"/>
      <c r="AZ3" s="305"/>
      <c r="BA3" s="305"/>
      <c r="BC3" s="305"/>
      <c r="BD3" s="305"/>
      <c r="BF3" s="305"/>
      <c r="BG3" s="305"/>
    </row>
    <row r="4" spans="1:59" ht="17.25" x14ac:dyDescent="0.3">
      <c r="B4" s="6" t="s">
        <v>182</v>
      </c>
      <c r="D4" s="196" t="s">
        <v>312</v>
      </c>
      <c r="E4" s="142">
        <v>34.799999999999997</v>
      </c>
      <c r="F4" s="142">
        <v>34.4</v>
      </c>
      <c r="J4" s="67"/>
    </row>
    <row r="5" spans="1:59" x14ac:dyDescent="0.25">
      <c r="D5" s="196" t="s">
        <v>313</v>
      </c>
      <c r="E5" s="142">
        <v>10.5</v>
      </c>
      <c r="F5" s="142">
        <v>10.420999999999999</v>
      </c>
      <c r="T5" s="310"/>
      <c r="V5" s="68"/>
      <c r="W5" s="68"/>
      <c r="AB5" s="68"/>
      <c r="AC5" s="68"/>
      <c r="AH5" s="68"/>
      <c r="AI5" s="68"/>
      <c r="AN5" s="68"/>
      <c r="AO5" s="68"/>
      <c r="AT5" s="68"/>
      <c r="AU5" s="68"/>
      <c r="AZ5" s="75"/>
      <c r="BA5" s="75"/>
      <c r="BC5" s="75"/>
      <c r="BD5" s="75"/>
      <c r="BF5" s="75"/>
      <c r="BG5" s="75"/>
    </row>
    <row r="6" spans="1:59" x14ac:dyDescent="0.25">
      <c r="A6" s="63"/>
      <c r="D6" s="196" t="s">
        <v>373</v>
      </c>
      <c r="E6" s="142">
        <v>2.8000000000000003</v>
      </c>
      <c r="F6" s="142">
        <v>3.9</v>
      </c>
      <c r="T6" s="310"/>
      <c r="V6" s="68"/>
      <c r="W6" s="68"/>
      <c r="AB6" s="68"/>
      <c r="AC6" s="68"/>
      <c r="AH6" s="68"/>
      <c r="AI6" s="68"/>
      <c r="AN6" s="68"/>
      <c r="AO6" s="68"/>
      <c r="AT6" s="68"/>
      <c r="AU6" s="68"/>
      <c r="AZ6" s="75"/>
      <c r="BA6" s="75"/>
      <c r="BC6" s="75"/>
      <c r="BD6" s="75"/>
      <c r="BF6" s="75"/>
      <c r="BG6" s="75"/>
    </row>
    <row r="7" spans="1:59" x14ac:dyDescent="0.25">
      <c r="D7" s="196" t="s">
        <v>374</v>
      </c>
      <c r="E7" s="142">
        <v>18.5</v>
      </c>
      <c r="F7" s="142">
        <v>16.8</v>
      </c>
      <c r="T7" s="310"/>
      <c r="V7" s="68"/>
      <c r="W7" s="68"/>
      <c r="AB7" s="68"/>
      <c r="AC7" s="68"/>
      <c r="AH7" s="68"/>
      <c r="AI7" s="68"/>
      <c r="AN7" s="68"/>
      <c r="AO7" s="68"/>
      <c r="AT7" s="68"/>
      <c r="AU7" s="68"/>
      <c r="AZ7" s="75"/>
      <c r="BA7" s="75"/>
      <c r="BC7" s="75"/>
      <c r="BD7" s="75"/>
      <c r="BF7" s="75"/>
      <c r="BG7" s="75"/>
    </row>
    <row r="8" spans="1:59" x14ac:dyDescent="0.25">
      <c r="J8" s="56"/>
      <c r="T8" s="310"/>
      <c r="V8" s="68"/>
      <c r="W8" s="68"/>
      <c r="AB8" s="68"/>
      <c r="AC8" s="68"/>
      <c r="AH8" s="68"/>
      <c r="AI8" s="68"/>
      <c r="AN8" s="68"/>
      <c r="AO8" s="68"/>
      <c r="AT8" s="68"/>
      <c r="AU8" s="68"/>
      <c r="AZ8" s="75"/>
      <c r="BA8" s="75"/>
      <c r="BC8" s="75"/>
      <c r="BD8" s="75"/>
      <c r="BF8" s="75"/>
      <c r="BG8" s="75"/>
    </row>
    <row r="9" spans="1:59" x14ac:dyDescent="0.25">
      <c r="J9" s="56"/>
      <c r="T9" s="310"/>
      <c r="V9" s="68"/>
      <c r="W9" s="68"/>
      <c r="AB9" s="68"/>
      <c r="AC9" s="68"/>
      <c r="AH9" s="68"/>
      <c r="AI9" s="68"/>
      <c r="AN9" s="68"/>
      <c r="AO9" s="68"/>
      <c r="AT9" s="68"/>
      <c r="AU9" s="68"/>
      <c r="AZ9" s="75"/>
      <c r="BA9" s="75"/>
      <c r="BC9" s="75"/>
      <c r="BD9" s="75"/>
      <c r="BF9" s="75"/>
      <c r="BG9" s="75"/>
    </row>
    <row r="10" spans="1:59" x14ac:dyDescent="0.25">
      <c r="J10" s="56"/>
      <c r="T10" s="310"/>
      <c r="V10" s="68"/>
      <c r="W10" s="68"/>
      <c r="AB10" s="68"/>
      <c r="AC10" s="68"/>
      <c r="AH10" s="68"/>
      <c r="AI10" s="68"/>
      <c r="AN10" s="68"/>
      <c r="AO10" s="68"/>
      <c r="AT10" s="68"/>
      <c r="AU10" s="68"/>
      <c r="AZ10" s="75"/>
      <c r="BA10" s="75"/>
      <c r="BC10" s="75"/>
      <c r="BD10" s="75"/>
      <c r="BF10" s="75"/>
      <c r="BG10" s="75"/>
    </row>
    <row r="11" spans="1:59" x14ac:dyDescent="0.25">
      <c r="J11" s="56"/>
      <c r="T11" s="310"/>
      <c r="V11" s="68"/>
      <c r="W11" s="68"/>
      <c r="AB11" s="68"/>
      <c r="AC11" s="68"/>
      <c r="AH11" s="68"/>
      <c r="AI11" s="68"/>
      <c r="AN11" s="68"/>
      <c r="AO11" s="68"/>
      <c r="AT11" s="68"/>
      <c r="AU11" s="68"/>
      <c r="AZ11" s="75"/>
      <c r="BA11" s="75"/>
      <c r="BC11" s="75"/>
      <c r="BD11" s="75"/>
      <c r="BF11" s="75"/>
      <c r="BG11" s="75"/>
    </row>
    <row r="12" spans="1:59" x14ac:dyDescent="0.25">
      <c r="J12" s="56"/>
      <c r="T12" s="310"/>
      <c r="V12" s="68"/>
      <c r="W12" s="68"/>
      <c r="AB12" s="68"/>
      <c r="AC12" s="68"/>
      <c r="AH12" s="68"/>
      <c r="AI12" s="68"/>
      <c r="AN12" s="68"/>
      <c r="AO12" s="68"/>
      <c r="AT12" s="68"/>
      <c r="AU12" s="68"/>
      <c r="AZ12" s="75"/>
      <c r="BA12" s="75"/>
      <c r="BC12" s="75"/>
      <c r="BD12" s="75"/>
      <c r="BF12" s="75"/>
      <c r="BG12" s="75"/>
    </row>
    <row r="13" spans="1:59" x14ac:dyDescent="0.25">
      <c r="J13" s="56"/>
      <c r="T13" s="310"/>
      <c r="V13" s="68"/>
      <c r="W13" s="68"/>
      <c r="AB13" s="68"/>
      <c r="AC13" s="68"/>
      <c r="AH13" s="68"/>
      <c r="AI13" s="68"/>
      <c r="AN13" s="68"/>
      <c r="AO13" s="68"/>
      <c r="AT13" s="68"/>
      <c r="AU13" s="68"/>
      <c r="AZ13" s="75"/>
      <c r="BA13" s="75"/>
      <c r="BC13" s="75"/>
      <c r="BD13" s="75"/>
      <c r="BF13" s="75"/>
      <c r="BG13" s="75"/>
    </row>
    <row r="14" spans="1:59" x14ac:dyDescent="0.25">
      <c r="J14" s="56"/>
      <c r="T14" s="310"/>
      <c r="V14" s="68"/>
      <c r="W14" s="68"/>
      <c r="AB14" s="68"/>
      <c r="AC14" s="68"/>
      <c r="AH14" s="68"/>
      <c r="AI14" s="68"/>
      <c r="AN14" s="68"/>
      <c r="AO14" s="68"/>
      <c r="AT14" s="68"/>
      <c r="AU14" s="68"/>
      <c r="AZ14" s="75"/>
      <c r="BA14" s="75"/>
      <c r="BC14" s="75"/>
      <c r="BD14" s="75"/>
      <c r="BF14" s="75"/>
      <c r="BG14" s="75"/>
    </row>
    <row r="15" spans="1:59" x14ac:dyDescent="0.25">
      <c r="J15" s="56"/>
      <c r="T15" s="310"/>
      <c r="V15" s="68"/>
      <c r="W15" s="68"/>
      <c r="AB15" s="68"/>
      <c r="AC15" s="68"/>
      <c r="AH15" s="68"/>
      <c r="AI15" s="68"/>
      <c r="AN15" s="68"/>
      <c r="AO15" s="68"/>
      <c r="AT15" s="68"/>
      <c r="AU15" s="68"/>
      <c r="AZ15" s="75"/>
      <c r="BA15" s="75"/>
      <c r="BC15" s="75"/>
      <c r="BD15" s="75"/>
      <c r="BF15" s="75"/>
      <c r="BG15" s="75"/>
    </row>
    <row r="16" spans="1:59" x14ac:dyDescent="0.25">
      <c r="J16" s="56"/>
      <c r="T16" s="310"/>
      <c r="V16" s="68"/>
      <c r="W16" s="68"/>
      <c r="AB16" s="68"/>
      <c r="AC16" s="68"/>
      <c r="AH16" s="68"/>
      <c r="AI16" s="68"/>
      <c r="AN16" s="68"/>
      <c r="AO16" s="68"/>
      <c r="AT16" s="68"/>
      <c r="AU16" s="68"/>
      <c r="AZ16" s="75"/>
      <c r="BA16" s="75"/>
      <c r="BC16" s="75"/>
      <c r="BD16" s="75"/>
      <c r="BF16" s="75"/>
      <c r="BG16" s="75"/>
    </row>
    <row r="17" spans="2:59" x14ac:dyDescent="0.25">
      <c r="J17" s="56"/>
      <c r="T17" s="310"/>
      <c r="V17" s="68"/>
      <c r="W17" s="68"/>
      <c r="AB17" s="68"/>
      <c r="AC17" s="68"/>
      <c r="AH17" s="68"/>
      <c r="AI17" s="68"/>
      <c r="AN17" s="68"/>
      <c r="AO17" s="68"/>
      <c r="AT17" s="68"/>
      <c r="AU17" s="68"/>
      <c r="AZ17" s="75"/>
      <c r="BA17" s="75"/>
      <c r="BC17" s="75"/>
      <c r="BD17" s="75"/>
      <c r="BF17" s="75"/>
      <c r="BG17" s="75"/>
    </row>
    <row r="18" spans="2:59" x14ac:dyDescent="0.25">
      <c r="T18" s="310"/>
      <c r="V18" s="68"/>
      <c r="W18" s="68"/>
      <c r="AB18" s="68"/>
      <c r="AC18" s="68"/>
      <c r="AH18" s="68"/>
      <c r="AI18" s="68"/>
      <c r="AN18" s="68"/>
      <c r="AO18" s="68"/>
      <c r="AT18" s="68"/>
      <c r="AU18" s="68"/>
      <c r="AZ18" s="75"/>
      <c r="BA18" s="75"/>
      <c r="BC18" s="75"/>
      <c r="BD18" s="75"/>
      <c r="BF18" s="75"/>
      <c r="BG18" s="75"/>
    </row>
    <row r="19" spans="2:59" x14ac:dyDescent="0.25">
      <c r="T19" s="310"/>
      <c r="V19" s="68"/>
      <c r="W19" s="68"/>
      <c r="AB19" s="68"/>
      <c r="AC19" s="68"/>
      <c r="AH19" s="68"/>
      <c r="AI19" s="68"/>
      <c r="AN19" s="68"/>
      <c r="AO19" s="68"/>
      <c r="AT19" s="68"/>
      <c r="AU19" s="68"/>
      <c r="AZ19" s="75"/>
      <c r="BA19" s="75"/>
      <c r="BC19" s="75"/>
      <c r="BD19" s="75"/>
      <c r="BF19" s="75"/>
      <c r="BG19" s="75"/>
    </row>
    <row r="20" spans="2:59" x14ac:dyDescent="0.25">
      <c r="T20" s="310"/>
      <c r="V20" s="68"/>
      <c r="W20" s="68"/>
      <c r="AB20" s="68"/>
      <c r="AC20" s="68"/>
      <c r="AH20" s="68"/>
      <c r="AI20" s="68"/>
      <c r="AN20" s="68"/>
      <c r="AO20" s="68"/>
      <c r="AT20" s="68"/>
      <c r="AU20" s="68"/>
      <c r="AZ20" s="75"/>
      <c r="BA20" s="75"/>
      <c r="BC20" s="75"/>
      <c r="BD20" s="75"/>
      <c r="BF20" s="75"/>
      <c r="BG20" s="75"/>
    </row>
    <row r="21" spans="2:59" x14ac:dyDescent="0.25">
      <c r="T21" s="310"/>
      <c r="V21" s="68"/>
      <c r="W21" s="68"/>
      <c r="AB21" s="68"/>
      <c r="AC21" s="68"/>
      <c r="AH21" s="68"/>
      <c r="AI21" s="68"/>
      <c r="AN21" s="68"/>
      <c r="AO21" s="68"/>
      <c r="AT21" s="68"/>
      <c r="AU21" s="68"/>
      <c r="AZ21" s="75"/>
      <c r="BA21" s="75"/>
      <c r="BC21" s="75"/>
      <c r="BD21" s="75"/>
      <c r="BF21" s="75"/>
      <c r="BG21" s="75"/>
    </row>
    <row r="22" spans="2:59" x14ac:dyDescent="0.25">
      <c r="T22" s="310"/>
      <c r="V22" s="68"/>
      <c r="W22" s="68"/>
      <c r="AB22" s="68"/>
      <c r="AC22" s="68"/>
      <c r="AH22" s="68"/>
      <c r="AI22" s="68"/>
      <c r="AN22" s="68"/>
      <c r="AO22" s="68"/>
      <c r="AT22" s="68"/>
      <c r="AU22" s="68"/>
      <c r="AZ22" s="75"/>
      <c r="BA22" s="75"/>
      <c r="BC22" s="75"/>
      <c r="BD22" s="75"/>
      <c r="BF22" s="75"/>
      <c r="BG22" s="75"/>
    </row>
    <row r="23" spans="2:59" x14ac:dyDescent="0.25">
      <c r="T23" s="310"/>
      <c r="V23" s="68"/>
      <c r="W23" s="68"/>
      <c r="AB23" s="68"/>
      <c r="AC23" s="68"/>
      <c r="AH23" s="68"/>
      <c r="AI23" s="68"/>
      <c r="AN23" s="68"/>
      <c r="AO23" s="68"/>
      <c r="AT23" s="68"/>
      <c r="AU23" s="68"/>
      <c r="AZ23" s="75"/>
      <c r="BA23" s="75"/>
      <c r="BC23" s="75"/>
      <c r="BD23" s="75"/>
      <c r="BF23" s="75"/>
      <c r="BG23" s="75"/>
    </row>
    <row r="24" spans="2:59" x14ac:dyDescent="0.25">
      <c r="T24" s="310"/>
      <c r="V24" s="68"/>
      <c r="W24" s="68"/>
      <c r="AB24" s="68"/>
      <c r="AC24" s="68"/>
      <c r="AH24" s="68"/>
      <c r="AI24" s="68"/>
      <c r="AN24" s="68"/>
      <c r="AO24" s="68"/>
      <c r="AT24" s="68"/>
      <c r="AU24" s="68"/>
      <c r="AZ24" s="75"/>
      <c r="BA24" s="75"/>
      <c r="BC24" s="75"/>
      <c r="BD24" s="75"/>
      <c r="BF24" s="75"/>
      <c r="BG24" s="75"/>
    </row>
    <row r="25" spans="2:59" ht="13.5" customHeight="1" x14ac:dyDescent="0.25">
      <c r="T25" s="310"/>
      <c r="V25" s="68"/>
      <c r="W25" s="68"/>
      <c r="AB25" s="68"/>
      <c r="AC25" s="68"/>
      <c r="AH25" s="68"/>
      <c r="AI25" s="68"/>
      <c r="AN25" s="68"/>
      <c r="AO25" s="68"/>
      <c r="AT25" s="68"/>
      <c r="AU25" s="68"/>
      <c r="AZ25" s="75"/>
      <c r="BA25" s="75"/>
      <c r="BC25" s="75"/>
      <c r="BD25" s="75"/>
      <c r="BF25" s="75"/>
      <c r="BG25" s="75"/>
    </row>
    <row r="26" spans="2:59" x14ac:dyDescent="0.25">
      <c r="T26" s="310"/>
      <c r="V26" s="68"/>
      <c r="W26" s="68"/>
      <c r="AB26" s="68"/>
      <c r="AC26" s="68"/>
      <c r="AH26" s="68"/>
      <c r="AI26" s="68"/>
      <c r="AN26" s="68"/>
      <c r="AO26" s="68"/>
      <c r="AT26" s="68"/>
      <c r="AU26" s="68"/>
      <c r="AZ26" s="75"/>
      <c r="BA26" s="75"/>
      <c r="BC26" s="75"/>
      <c r="BD26" s="75"/>
      <c r="BF26" s="75"/>
      <c r="BG26" s="75"/>
    </row>
    <row r="27" spans="2:59" ht="13.5" customHeight="1" x14ac:dyDescent="0.25">
      <c r="B27" s="306" t="s">
        <v>475</v>
      </c>
      <c r="C27" s="308" t="s">
        <v>476</v>
      </c>
      <c r="D27" s="308"/>
      <c r="T27" s="310"/>
      <c r="V27" s="68"/>
      <c r="W27" s="68"/>
      <c r="AB27" s="68"/>
      <c r="AC27" s="68"/>
      <c r="AH27" s="68"/>
      <c r="AI27" s="68"/>
      <c r="AN27" s="68"/>
      <c r="AO27" s="68"/>
      <c r="AT27" s="68"/>
      <c r="AU27" s="68"/>
      <c r="AZ27" s="75"/>
      <c r="BA27" s="75"/>
      <c r="BC27" s="75"/>
      <c r="BD27" s="75"/>
      <c r="BF27" s="75"/>
      <c r="BG27" s="75"/>
    </row>
    <row r="28" spans="2:59" x14ac:dyDescent="0.25">
      <c r="B28" s="307"/>
      <c r="C28" s="190" t="s">
        <v>312</v>
      </c>
      <c r="D28" s="191" t="s">
        <v>477</v>
      </c>
      <c r="T28" s="310"/>
      <c r="V28" s="68"/>
      <c r="W28" s="68"/>
      <c r="AB28" s="68"/>
      <c r="AC28" s="68"/>
      <c r="AH28" s="68"/>
      <c r="AI28" s="68"/>
      <c r="AN28" s="68"/>
      <c r="AO28" s="68"/>
      <c r="AT28" s="68"/>
      <c r="AU28" s="68"/>
      <c r="AZ28" s="75"/>
      <c r="BA28" s="75"/>
      <c r="BC28" s="75"/>
      <c r="BD28" s="75"/>
      <c r="BF28" s="75"/>
      <c r="BG28" s="75"/>
    </row>
    <row r="29" spans="2:59" x14ac:dyDescent="0.25">
      <c r="B29" s="180" t="s">
        <v>478</v>
      </c>
      <c r="C29" s="180" t="s">
        <v>284</v>
      </c>
      <c r="D29" s="180" t="s">
        <v>284</v>
      </c>
      <c r="T29" s="33"/>
      <c r="V29" s="68"/>
      <c r="W29" s="68"/>
      <c r="AB29" s="68"/>
      <c r="AC29" s="68"/>
      <c r="AH29" s="68"/>
      <c r="AI29" s="68"/>
      <c r="AN29" s="68"/>
      <c r="AO29" s="68"/>
      <c r="AT29" s="68"/>
      <c r="AU29" s="68"/>
      <c r="AZ29" s="68"/>
      <c r="BA29" s="68"/>
      <c r="BC29" s="68"/>
      <c r="BD29" s="68"/>
      <c r="BF29" s="68"/>
      <c r="BG29" s="68"/>
    </row>
    <row r="30" spans="2:59" ht="15.75" x14ac:dyDescent="0.25">
      <c r="B30" s="309" t="s">
        <v>479</v>
      </c>
      <c r="C30" s="181"/>
      <c r="D30" s="182"/>
      <c r="T30" s="33"/>
      <c r="V30" s="68"/>
      <c r="W30" s="68"/>
      <c r="AB30" s="68"/>
      <c r="AC30" s="68"/>
      <c r="AH30" s="68"/>
      <c r="AI30" s="68"/>
      <c r="AN30" s="68"/>
      <c r="AO30" s="68"/>
      <c r="AT30" s="68"/>
      <c r="AU30" s="68"/>
      <c r="AZ30" s="75"/>
      <c r="BA30" s="75"/>
      <c r="BC30" s="75"/>
      <c r="BD30" s="75"/>
      <c r="BF30" s="75"/>
      <c r="BG30" s="75"/>
    </row>
    <row r="31" spans="2:59" ht="15.75" x14ac:dyDescent="0.25">
      <c r="B31" s="309"/>
      <c r="C31" s="183"/>
      <c r="D31" s="184"/>
      <c r="T31" s="33"/>
      <c r="V31" s="68"/>
      <c r="W31" s="68"/>
      <c r="AB31" s="68"/>
      <c r="AC31" s="68"/>
      <c r="AH31" s="68"/>
      <c r="AI31" s="68"/>
      <c r="AN31" s="68"/>
      <c r="AO31" s="68"/>
      <c r="AT31" s="68"/>
      <c r="AU31" s="68"/>
      <c r="AZ31" s="75"/>
      <c r="BA31" s="75"/>
      <c r="BC31" s="75"/>
      <c r="BD31" s="75"/>
      <c r="BF31" s="75"/>
      <c r="BG31" s="75"/>
    </row>
    <row r="32" spans="2:59" ht="15.75" x14ac:dyDescent="0.25">
      <c r="B32" s="309"/>
      <c r="C32" s="183"/>
      <c r="D32" s="184"/>
      <c r="T32" s="33"/>
      <c r="V32" s="68"/>
      <c r="W32" s="68"/>
      <c r="AB32" s="68"/>
      <c r="AC32" s="68"/>
      <c r="AH32" s="68"/>
      <c r="AI32" s="68"/>
      <c r="AN32" s="68"/>
      <c r="AO32" s="68"/>
      <c r="AT32" s="68"/>
      <c r="AU32" s="68"/>
      <c r="AZ32" s="75"/>
      <c r="BA32" s="75"/>
      <c r="BC32" s="75"/>
      <c r="BD32" s="75"/>
      <c r="BF32" s="75"/>
      <c r="BG32" s="75"/>
    </row>
    <row r="33" spans="2:59" ht="15.75" x14ac:dyDescent="0.25">
      <c r="B33" s="309"/>
      <c r="C33" s="183"/>
      <c r="D33" s="184"/>
      <c r="T33" s="33"/>
      <c r="V33" s="68"/>
      <c r="W33" s="68"/>
      <c r="AB33" s="68"/>
      <c r="AC33" s="68"/>
      <c r="AH33" s="68"/>
      <c r="AI33" s="68"/>
      <c r="AN33" s="68"/>
      <c r="AO33" s="68"/>
      <c r="AT33" s="68"/>
      <c r="AU33" s="68"/>
      <c r="AZ33" s="75"/>
      <c r="BA33" s="75"/>
      <c r="BC33" s="75"/>
      <c r="BD33" s="75"/>
      <c r="BF33" s="75"/>
      <c r="BG33" s="75"/>
    </row>
    <row r="34" spans="2:59" ht="15.75" x14ac:dyDescent="0.25">
      <c r="B34" s="309"/>
      <c r="C34" s="183"/>
      <c r="D34" s="184"/>
      <c r="T34" s="33"/>
      <c r="V34" s="68"/>
      <c r="W34" s="68"/>
      <c r="AB34" s="68"/>
      <c r="AC34" s="68"/>
      <c r="AH34" s="68"/>
      <c r="AI34" s="68"/>
      <c r="AN34" s="68"/>
      <c r="AO34" s="68"/>
      <c r="AT34" s="68"/>
      <c r="AU34" s="68"/>
      <c r="AZ34" s="75"/>
      <c r="BA34" s="75"/>
      <c r="BC34" s="75"/>
      <c r="BD34" s="75"/>
      <c r="BF34" s="75"/>
      <c r="BG34" s="75"/>
    </row>
    <row r="35" spans="2:59" ht="15.75" x14ac:dyDescent="0.25">
      <c r="B35" s="309"/>
      <c r="C35" s="183"/>
      <c r="D35" s="184"/>
      <c r="T35" s="33"/>
      <c r="V35" s="68"/>
      <c r="W35" s="68"/>
      <c r="AB35" s="68"/>
      <c r="AC35" s="68"/>
      <c r="AH35" s="68"/>
      <c r="AI35" s="68"/>
      <c r="AN35" s="68"/>
      <c r="AO35" s="68"/>
      <c r="AT35" s="68"/>
      <c r="AU35" s="68"/>
      <c r="AZ35" s="75"/>
      <c r="BA35" s="75"/>
      <c r="BC35" s="75"/>
      <c r="BD35" s="75"/>
      <c r="BF35" s="75"/>
      <c r="BG35" s="75"/>
    </row>
    <row r="36" spans="2:59" ht="15.75" x14ac:dyDescent="0.25">
      <c r="B36" s="309"/>
      <c r="C36" s="183"/>
      <c r="D36" s="184"/>
      <c r="T36" s="33"/>
      <c r="V36" s="68"/>
      <c r="W36" s="68"/>
      <c r="AB36" s="68"/>
      <c r="AC36" s="68"/>
      <c r="AH36" s="68"/>
      <c r="AI36" s="68"/>
      <c r="AN36" s="68"/>
      <c r="AO36" s="68"/>
      <c r="AT36" s="68"/>
      <c r="AU36" s="68"/>
      <c r="AZ36" s="75"/>
      <c r="BA36" s="75"/>
      <c r="BC36" s="75"/>
      <c r="BD36" s="75"/>
      <c r="BF36" s="75"/>
      <c r="BG36" s="75"/>
    </row>
    <row r="37" spans="2:59" ht="32.25" customHeight="1" x14ac:dyDescent="0.25">
      <c r="B37" s="309"/>
      <c r="C37" s="185"/>
      <c r="D37" s="186"/>
      <c r="T37" s="33"/>
      <c r="V37" s="68"/>
      <c r="W37" s="68"/>
      <c r="AB37" s="68"/>
      <c r="AC37" s="68"/>
      <c r="AH37" s="68"/>
      <c r="AI37" s="68"/>
      <c r="AN37" s="68"/>
      <c r="AO37" s="68"/>
      <c r="AT37" s="68"/>
      <c r="AU37" s="68"/>
      <c r="AZ37" s="75"/>
      <c r="BA37" s="75"/>
      <c r="BC37" s="75"/>
      <c r="BD37" s="75"/>
      <c r="BF37" s="75"/>
      <c r="BG37" s="75"/>
    </row>
    <row r="38" spans="2:59" ht="13.9" customHeight="1" x14ac:dyDescent="0.25">
      <c r="B38" s="187"/>
      <c r="C38" s="188"/>
      <c r="D38" s="189"/>
      <c r="S38" s="33"/>
      <c r="U38" s="68"/>
      <c r="V38" s="68"/>
      <c r="AA38" s="68"/>
      <c r="AB38" s="68"/>
      <c r="AG38" s="68"/>
      <c r="AH38" s="68"/>
      <c r="AM38" s="68"/>
      <c r="AN38" s="68"/>
      <c r="AS38" s="68"/>
      <c r="AT38" s="68"/>
      <c r="AY38" s="75"/>
      <c r="AZ38" s="75"/>
      <c r="BB38" s="75"/>
      <c r="BC38" s="75"/>
      <c r="BE38" s="75"/>
      <c r="BF38" s="75"/>
    </row>
    <row r="39" spans="2:59" x14ac:dyDescent="0.25">
      <c r="S39" s="33"/>
      <c r="U39" s="68"/>
      <c r="V39" s="68"/>
      <c r="AA39" s="68"/>
      <c r="AB39" s="68"/>
      <c r="AG39" s="68"/>
      <c r="AH39" s="68"/>
      <c r="AM39" s="68"/>
      <c r="AN39" s="68"/>
      <c r="AS39" s="68"/>
      <c r="AT39" s="68"/>
      <c r="AY39" s="75"/>
      <c r="AZ39" s="75"/>
      <c r="BB39" s="75"/>
      <c r="BC39" s="75"/>
      <c r="BE39" s="75"/>
      <c r="BF39" s="75"/>
    </row>
    <row r="40" spans="2:59" x14ac:dyDescent="0.25">
      <c r="S40" s="33"/>
      <c r="U40" s="68"/>
      <c r="V40" s="68"/>
      <c r="AA40" s="68"/>
      <c r="AB40" s="68"/>
      <c r="AG40" s="68"/>
      <c r="AH40" s="68"/>
      <c r="AM40" s="68"/>
      <c r="AN40" s="68"/>
      <c r="AS40" s="68"/>
      <c r="AT40" s="68"/>
      <c r="AY40" s="75"/>
      <c r="AZ40" s="75"/>
      <c r="BB40" s="75"/>
      <c r="BC40" s="75"/>
      <c r="BE40" s="75"/>
      <c r="BF40" s="75"/>
    </row>
    <row r="41" spans="2:59" x14ac:dyDescent="0.25">
      <c r="S41" s="33"/>
      <c r="U41" s="68"/>
      <c r="V41" s="68"/>
      <c r="AA41" s="68"/>
      <c r="AB41" s="68"/>
      <c r="AG41" s="68"/>
      <c r="AH41" s="68"/>
      <c r="AM41" s="68"/>
      <c r="AN41" s="68"/>
      <c r="AS41" s="68"/>
      <c r="AT41" s="68"/>
      <c r="AY41" s="75"/>
      <c r="AZ41" s="75"/>
      <c r="BB41" s="75"/>
      <c r="BC41" s="75"/>
      <c r="BE41" s="75"/>
      <c r="BF41" s="75"/>
    </row>
    <row r="42" spans="2:59" ht="13.15" customHeight="1" x14ac:dyDescent="0.25">
      <c r="S42" s="33"/>
      <c r="U42" s="68"/>
      <c r="V42" s="68"/>
      <c r="AA42" s="68"/>
      <c r="AB42" s="68"/>
      <c r="AG42" s="68"/>
      <c r="AH42" s="68"/>
      <c r="AM42" s="68"/>
      <c r="AN42" s="68"/>
      <c r="AS42" s="68"/>
      <c r="AT42" s="68"/>
      <c r="AY42" s="75"/>
      <c r="AZ42" s="75"/>
      <c r="BB42" s="75"/>
      <c r="BC42" s="75"/>
      <c r="BE42" s="75"/>
      <c r="BF42" s="75"/>
    </row>
    <row r="43" spans="2:59" ht="14.25" customHeight="1" x14ac:dyDescent="0.25">
      <c r="S43" s="33"/>
      <c r="U43" s="68"/>
      <c r="V43" s="68"/>
      <c r="AA43" s="68"/>
      <c r="AB43" s="68"/>
      <c r="AG43" s="68"/>
      <c r="AH43" s="68"/>
      <c r="AM43" s="68"/>
      <c r="AN43" s="68"/>
      <c r="AS43" s="68"/>
      <c r="AT43" s="68"/>
      <c r="AY43" s="75"/>
      <c r="AZ43" s="75"/>
      <c r="BB43" s="75"/>
      <c r="BC43" s="75"/>
      <c r="BE43" s="75"/>
      <c r="BF43" s="75"/>
    </row>
    <row r="44" spans="2:59" x14ac:dyDescent="0.25">
      <c r="T44" s="33"/>
      <c r="V44" s="68"/>
      <c r="W44" s="68"/>
      <c r="AB44" s="68"/>
      <c r="AC44" s="68"/>
      <c r="AH44" s="68"/>
      <c r="AI44" s="68"/>
      <c r="AN44" s="68"/>
      <c r="AO44" s="68"/>
      <c r="AT44" s="68"/>
      <c r="AU44" s="68"/>
      <c r="AZ44" s="75"/>
      <c r="BA44" s="75"/>
      <c r="BC44" s="75"/>
      <c r="BD44" s="75"/>
      <c r="BF44" s="75"/>
      <c r="BG44" s="75"/>
    </row>
    <row r="45" spans="2:59" x14ac:dyDescent="0.25">
      <c r="T45" s="33"/>
      <c r="V45" s="68"/>
      <c r="W45" s="68"/>
      <c r="AB45" s="68"/>
      <c r="AC45" s="68"/>
      <c r="AH45" s="68"/>
      <c r="AI45" s="68"/>
      <c r="AN45" s="68"/>
      <c r="AO45" s="68"/>
      <c r="AT45" s="68"/>
      <c r="AU45" s="68"/>
      <c r="AZ45" s="75"/>
      <c r="BA45" s="75"/>
      <c r="BC45" s="75"/>
      <c r="BD45" s="75"/>
      <c r="BF45" s="75"/>
      <c r="BG45" s="75"/>
    </row>
    <row r="46" spans="2:59" ht="13.5" customHeight="1" x14ac:dyDescent="0.25">
      <c r="T46" s="33"/>
      <c r="V46" s="68"/>
      <c r="W46" s="68"/>
      <c r="AB46" s="68"/>
      <c r="AC46" s="68"/>
      <c r="AH46" s="68"/>
      <c r="AI46" s="68"/>
      <c r="AN46" s="68"/>
      <c r="AO46" s="68"/>
      <c r="AT46" s="68"/>
      <c r="AU46" s="68"/>
      <c r="AZ46" s="75"/>
      <c r="BA46" s="75"/>
      <c r="BC46" s="75"/>
      <c r="BD46" s="75"/>
      <c r="BF46" s="75"/>
      <c r="BG46" s="75"/>
    </row>
    <row r="47" spans="2:59" x14ac:dyDescent="0.25">
      <c r="T47" s="33"/>
      <c r="V47" s="68"/>
      <c r="W47" s="68"/>
      <c r="AB47" s="68"/>
      <c r="AC47" s="68"/>
      <c r="AH47" s="68"/>
      <c r="AI47" s="68"/>
      <c r="AN47" s="68"/>
      <c r="AO47" s="68"/>
      <c r="AT47" s="68"/>
      <c r="AU47" s="68"/>
      <c r="AZ47" s="75"/>
      <c r="BA47" s="75"/>
      <c r="BC47" s="75"/>
      <c r="BD47" s="75"/>
      <c r="BF47" s="75"/>
      <c r="BG47" s="75"/>
    </row>
    <row r="48" spans="2:59" x14ac:dyDescent="0.25">
      <c r="T48" s="33"/>
      <c r="V48" s="68"/>
      <c r="W48" s="68"/>
      <c r="AB48" s="68"/>
      <c r="AC48" s="68"/>
      <c r="AH48" s="68"/>
      <c r="AI48" s="68"/>
      <c r="AN48" s="68"/>
      <c r="AO48" s="68"/>
      <c r="AT48" s="68"/>
      <c r="AU48" s="68"/>
      <c r="AZ48" s="75"/>
      <c r="BA48" s="75"/>
      <c r="BC48" s="75"/>
      <c r="BD48" s="75"/>
      <c r="BF48" s="75"/>
      <c r="BG48" s="75"/>
    </row>
    <row r="49" spans="10:59" x14ac:dyDescent="0.25">
      <c r="T49" s="33"/>
      <c r="V49" s="68"/>
      <c r="W49" s="68"/>
      <c r="AB49" s="68"/>
      <c r="AC49" s="68"/>
      <c r="AH49" s="68"/>
      <c r="AI49" s="68"/>
      <c r="AN49" s="68"/>
      <c r="AO49" s="68"/>
      <c r="AT49" s="68"/>
      <c r="AU49" s="68"/>
      <c r="AZ49" s="75"/>
      <c r="BA49" s="75"/>
      <c r="BC49" s="75"/>
      <c r="BD49" s="75"/>
      <c r="BF49" s="75"/>
      <c r="BG49" s="75"/>
    </row>
    <row r="50" spans="10:59" x14ac:dyDescent="0.25">
      <c r="J50" s="70"/>
      <c r="T50" s="33"/>
      <c r="V50" s="68"/>
      <c r="W50" s="68"/>
      <c r="AB50" s="68"/>
      <c r="AC50" s="68"/>
      <c r="AH50" s="68"/>
      <c r="AI50" s="68"/>
      <c r="AN50" s="68"/>
      <c r="AO50" s="68"/>
      <c r="AT50" s="68"/>
      <c r="AU50" s="68"/>
      <c r="AZ50" s="75"/>
      <c r="BA50" s="75"/>
      <c r="BC50" s="75"/>
      <c r="BD50" s="75"/>
      <c r="BF50" s="75"/>
      <c r="BG50" s="75"/>
    </row>
    <row r="51" spans="10:59" x14ac:dyDescent="0.25">
      <c r="J51" s="70"/>
      <c r="T51" s="33"/>
      <c r="V51" s="68"/>
      <c r="W51" s="68"/>
      <c r="AB51" s="68"/>
      <c r="AC51" s="68"/>
      <c r="AH51" s="68"/>
      <c r="AI51" s="68"/>
      <c r="AN51" s="68"/>
      <c r="AO51" s="68"/>
      <c r="AT51" s="68"/>
      <c r="AU51" s="68"/>
      <c r="AZ51" s="75"/>
      <c r="BA51" s="75"/>
      <c r="BC51" s="75"/>
      <c r="BD51" s="75"/>
      <c r="BF51" s="75"/>
      <c r="BG51" s="75"/>
    </row>
    <row r="52" spans="10:59" x14ac:dyDescent="0.25">
      <c r="J52" s="70"/>
      <c r="T52" s="33"/>
      <c r="V52" s="68"/>
      <c r="W52" s="68"/>
      <c r="AB52" s="68"/>
      <c r="AC52" s="68"/>
      <c r="AH52" s="68"/>
      <c r="AI52" s="68"/>
      <c r="AN52" s="68"/>
      <c r="AO52" s="68"/>
      <c r="AT52" s="68"/>
      <c r="AU52" s="68"/>
      <c r="AZ52" s="75"/>
      <c r="BA52" s="75"/>
      <c r="BC52" s="75"/>
      <c r="BD52" s="75"/>
      <c r="BF52" s="75"/>
      <c r="BG52" s="75"/>
    </row>
    <row r="53" spans="10:59" x14ac:dyDescent="0.25">
      <c r="J53" s="70"/>
      <c r="T53" s="33"/>
      <c r="V53" s="68"/>
      <c r="W53" s="68"/>
      <c r="AB53" s="68"/>
      <c r="AC53" s="68"/>
      <c r="AH53" s="68"/>
      <c r="AI53" s="68"/>
      <c r="AN53" s="68"/>
      <c r="AO53" s="68"/>
      <c r="AT53" s="68"/>
      <c r="AU53" s="68"/>
      <c r="AZ53" s="75"/>
      <c r="BA53" s="75"/>
      <c r="BC53" s="75"/>
      <c r="BD53" s="75"/>
      <c r="BF53" s="75"/>
      <c r="BG53" s="75"/>
    </row>
    <row r="54" spans="10:59" x14ac:dyDescent="0.25">
      <c r="J54" s="70"/>
      <c r="V54" s="68"/>
      <c r="W54" s="68"/>
      <c r="AB54" s="68"/>
      <c r="AC54" s="68"/>
      <c r="AH54" s="68"/>
      <c r="AI54" s="68"/>
      <c r="AN54" s="68"/>
      <c r="AO54" s="68"/>
      <c r="AT54" s="68"/>
      <c r="AU54" s="68"/>
      <c r="AZ54" s="75"/>
      <c r="BA54" s="75"/>
      <c r="BC54" s="75"/>
      <c r="BD54" s="75"/>
      <c r="BF54" s="75"/>
      <c r="BG54" s="75"/>
    </row>
    <row r="55" spans="10:59" x14ac:dyDescent="0.25">
      <c r="V55" s="68"/>
      <c r="W55" s="68"/>
      <c r="AB55" s="68"/>
      <c r="AC55" s="68"/>
      <c r="AH55" s="68"/>
      <c r="AI55" s="68"/>
      <c r="AN55" s="68"/>
      <c r="AO55" s="68"/>
      <c r="AT55" s="68"/>
      <c r="AU55" s="68"/>
      <c r="AZ55" s="75"/>
      <c r="BA55" s="75"/>
      <c r="BC55" s="75"/>
      <c r="BD55" s="75"/>
      <c r="BF55" s="75"/>
      <c r="BG55" s="75"/>
    </row>
    <row r="56" spans="10:59" x14ac:dyDescent="0.25">
      <c r="V56" s="68"/>
      <c r="W56" s="68"/>
      <c r="AB56" s="68"/>
      <c r="AC56" s="68"/>
      <c r="AH56" s="68"/>
      <c r="AI56" s="68"/>
      <c r="AN56" s="68"/>
      <c r="AO56" s="68"/>
      <c r="AT56" s="68"/>
      <c r="AU56" s="68"/>
      <c r="AZ56" s="75"/>
      <c r="BA56" s="75"/>
      <c r="BC56" s="75"/>
      <c r="BD56" s="75"/>
      <c r="BF56" s="75"/>
      <c r="BG56" s="75"/>
    </row>
    <row r="57" spans="10:59" x14ac:dyDescent="0.25">
      <c r="V57" s="68"/>
      <c r="W57" s="68"/>
      <c r="AB57" s="68"/>
      <c r="AC57" s="68"/>
      <c r="AH57" s="68"/>
      <c r="AI57" s="68"/>
      <c r="AN57" s="68"/>
      <c r="AO57" s="68"/>
      <c r="AT57" s="68"/>
      <c r="AU57" s="68"/>
      <c r="AZ57" s="75"/>
      <c r="BA57" s="75"/>
      <c r="BC57" s="75"/>
      <c r="BD57" s="75"/>
      <c r="BF57" s="75"/>
      <c r="BG57" s="75"/>
    </row>
    <row r="58" spans="10:59" x14ac:dyDescent="0.25">
      <c r="V58" s="68"/>
      <c r="W58" s="68"/>
      <c r="AB58" s="68"/>
      <c r="AC58" s="68"/>
      <c r="AH58" s="68"/>
      <c r="AI58" s="68"/>
      <c r="AN58" s="68"/>
      <c r="AO58" s="68"/>
      <c r="AT58" s="68"/>
      <c r="AU58" s="68"/>
      <c r="AZ58" s="75"/>
      <c r="BA58" s="75"/>
      <c r="BC58" s="75"/>
      <c r="BD58" s="75"/>
      <c r="BF58" s="75"/>
      <c r="BG58" s="75"/>
    </row>
    <row r="59" spans="10:59" x14ac:dyDescent="0.25">
      <c r="V59" s="68"/>
      <c r="W59" s="68"/>
      <c r="AB59" s="68"/>
      <c r="AC59" s="68"/>
      <c r="AH59" s="68"/>
      <c r="AI59" s="68"/>
      <c r="AN59" s="68"/>
      <c r="AO59" s="68"/>
      <c r="AT59" s="68"/>
      <c r="AU59" s="68"/>
      <c r="AZ59" s="75"/>
      <c r="BA59" s="75"/>
      <c r="BC59" s="75"/>
      <c r="BD59" s="75"/>
      <c r="BF59" s="75"/>
      <c r="BG59" s="75"/>
    </row>
    <row r="60" spans="10:59" x14ac:dyDescent="0.25">
      <c r="V60" s="68"/>
      <c r="W60" s="68"/>
      <c r="AB60" s="68"/>
      <c r="AC60" s="68"/>
      <c r="AH60" s="68"/>
      <c r="AI60" s="68"/>
      <c r="AN60" s="68"/>
      <c r="AO60" s="68"/>
      <c r="AT60" s="68"/>
      <c r="AU60" s="68"/>
      <c r="AZ60" s="75"/>
      <c r="BA60" s="75"/>
      <c r="BC60" s="75"/>
      <c r="BD60" s="75"/>
      <c r="BF60" s="75"/>
      <c r="BG60" s="75"/>
    </row>
    <row r="61" spans="10:59" x14ac:dyDescent="0.25">
      <c r="V61" s="68"/>
      <c r="W61" s="68"/>
      <c r="AB61" s="68"/>
      <c r="AC61" s="68"/>
      <c r="AH61" s="68"/>
      <c r="AI61" s="68"/>
      <c r="AN61" s="68"/>
      <c r="AO61" s="68"/>
      <c r="AT61" s="68"/>
      <c r="AU61" s="68"/>
      <c r="AZ61" s="75"/>
      <c r="BA61" s="75"/>
      <c r="BC61" s="75"/>
      <c r="BD61" s="75"/>
      <c r="BF61" s="75"/>
      <c r="BG61" s="75"/>
    </row>
    <row r="62" spans="10:59" x14ac:dyDescent="0.25">
      <c r="V62" s="68"/>
      <c r="W62" s="68"/>
      <c r="AB62" s="68"/>
      <c r="AC62" s="68"/>
      <c r="AH62" s="68"/>
      <c r="AI62" s="68"/>
      <c r="AN62" s="68"/>
      <c r="AO62" s="68"/>
      <c r="AT62" s="68"/>
      <c r="AU62" s="68"/>
      <c r="AZ62" s="75"/>
      <c r="BA62" s="75"/>
      <c r="BC62" s="75"/>
      <c r="BD62" s="75"/>
      <c r="BF62" s="75"/>
      <c r="BG62" s="75"/>
    </row>
    <row r="63" spans="10:59" x14ac:dyDescent="0.25">
      <c r="V63" s="68"/>
      <c r="W63" s="68"/>
      <c r="AB63" s="68"/>
      <c r="AC63" s="68"/>
      <c r="AH63" s="68"/>
      <c r="AI63" s="68"/>
      <c r="AN63" s="68"/>
      <c r="AO63" s="68"/>
      <c r="AT63" s="68"/>
      <c r="AU63" s="68"/>
      <c r="AZ63" s="75"/>
      <c r="BA63" s="75"/>
      <c r="BC63" s="75"/>
      <c r="BD63" s="75"/>
      <c r="BF63" s="75"/>
      <c r="BG63" s="75"/>
    </row>
    <row r="64" spans="10:59" x14ac:dyDescent="0.25">
      <c r="V64" s="68"/>
      <c r="W64" s="68"/>
      <c r="AB64" s="68"/>
      <c r="AC64" s="68"/>
      <c r="AH64" s="68"/>
      <c r="AI64" s="68"/>
      <c r="AN64" s="68"/>
      <c r="AO64" s="68"/>
      <c r="AT64" s="68"/>
      <c r="AU64" s="68"/>
      <c r="AZ64" s="75"/>
      <c r="BA64" s="75"/>
      <c r="BC64" s="75"/>
      <c r="BD64" s="75"/>
      <c r="BF64" s="75"/>
      <c r="BG64" s="75"/>
    </row>
    <row r="65" spans="22:59" x14ac:dyDescent="0.25">
      <c r="V65" s="68"/>
      <c r="W65" s="68"/>
      <c r="AB65" s="68"/>
      <c r="AC65" s="68"/>
      <c r="AH65" s="68"/>
      <c r="AI65" s="68"/>
      <c r="AN65" s="68"/>
      <c r="AO65" s="68"/>
      <c r="AT65" s="68"/>
      <c r="AU65" s="68"/>
      <c r="AZ65" s="75"/>
      <c r="BA65" s="75"/>
      <c r="BC65" s="75"/>
      <c r="BD65" s="75"/>
      <c r="BF65" s="75"/>
      <c r="BG65" s="75"/>
    </row>
    <row r="66" spans="22:59" x14ac:dyDescent="0.25">
      <c r="V66" s="68"/>
      <c r="W66" s="68"/>
      <c r="AB66" s="68"/>
      <c r="AC66" s="68"/>
      <c r="AH66" s="68"/>
      <c r="AI66" s="68"/>
      <c r="AN66" s="68"/>
      <c r="AO66" s="68"/>
      <c r="AT66" s="68"/>
      <c r="AU66" s="68"/>
      <c r="AZ66" s="68"/>
      <c r="BA66" s="68"/>
    </row>
    <row r="67" spans="22:59" x14ac:dyDescent="0.25">
      <c r="AZ67" s="68"/>
      <c r="BA67" s="68"/>
    </row>
    <row r="68" spans="22:59" x14ac:dyDescent="0.25">
      <c r="AZ68" s="68"/>
      <c r="BA68" s="68"/>
    </row>
    <row r="69" spans="22:59" x14ac:dyDescent="0.25">
      <c r="AZ69" s="68"/>
      <c r="BA69" s="68"/>
    </row>
    <row r="70" spans="22:59" x14ac:dyDescent="0.25">
      <c r="AZ70" s="68"/>
      <c r="BA70" s="68"/>
    </row>
    <row r="71" spans="22:59" x14ac:dyDescent="0.25">
      <c r="AZ71" s="68"/>
      <c r="BA71" s="68"/>
    </row>
    <row r="72" spans="22:59" x14ac:dyDescent="0.25">
      <c r="AZ72" s="68"/>
      <c r="BA72" s="68"/>
    </row>
  </sheetData>
  <mergeCells count="12">
    <mergeCell ref="B27:B28"/>
    <mergeCell ref="C27:D27"/>
    <mergeCell ref="B30:B37"/>
    <mergeCell ref="T5:T28"/>
    <mergeCell ref="AZ3:BA3"/>
    <mergeCell ref="BC3:BD3"/>
    <mergeCell ref="BF3:BG3"/>
    <mergeCell ref="V3:Z3"/>
    <mergeCell ref="AB3:AF3"/>
    <mergeCell ref="AH3:AL3"/>
    <mergeCell ref="AN3:AR3"/>
    <mergeCell ref="AT3:AX3"/>
  </mergeCells>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04591-F786-B449-9FBE-7BFE51C0C2FA}">
  <sheetPr codeName="Hoja56"/>
  <dimension ref="B2:M78"/>
  <sheetViews>
    <sheetView zoomScaleNormal="100" workbookViewId="0"/>
  </sheetViews>
  <sheetFormatPr baseColWidth="10" defaultColWidth="9.25" defaultRowHeight="13.5" x14ac:dyDescent="0.25"/>
  <cols>
    <col min="1" max="1" width="9.25" style="33"/>
    <col min="2" max="2" width="81" style="33" customWidth="1"/>
    <col min="3" max="3" width="6.5" style="33" customWidth="1"/>
    <col min="4" max="4" width="34.5" style="33" bestFit="1" customWidth="1"/>
    <col min="5" max="6" width="9.25" style="33"/>
    <col min="7" max="7" width="35.75" style="33" customWidth="1"/>
    <col min="8" max="9" width="10" style="33" bestFit="1" customWidth="1"/>
    <col min="10" max="10" width="11.5" style="33" bestFit="1" customWidth="1"/>
    <col min="11" max="11" width="10.25" style="33" customWidth="1"/>
    <col min="12" max="12" width="7.5" style="33" customWidth="1"/>
    <col min="13" max="13" width="23.5" style="33" customWidth="1"/>
    <col min="14" max="16384" width="9.25" style="33"/>
  </cols>
  <sheetData>
    <row r="2" spans="2:13" ht="33" customHeight="1" x14ac:dyDescent="0.25">
      <c r="B2" s="69" t="s">
        <v>392</v>
      </c>
    </row>
    <row r="3" spans="2:13" ht="14.25" x14ac:dyDescent="0.25">
      <c r="B3" s="167" t="s">
        <v>191</v>
      </c>
    </row>
    <row r="4" spans="2:13" ht="16.5" x14ac:dyDescent="0.25">
      <c r="B4" s="59" t="s">
        <v>249</v>
      </c>
      <c r="D4" s="51"/>
      <c r="G4" s="36"/>
      <c r="M4" s="36"/>
    </row>
    <row r="5" spans="2:13" x14ac:dyDescent="0.25">
      <c r="D5" s="140" t="s">
        <v>183</v>
      </c>
      <c r="E5" s="140">
        <v>2018</v>
      </c>
      <c r="F5" s="140">
        <v>2019</v>
      </c>
      <c r="G5" s="140" t="s">
        <v>57</v>
      </c>
    </row>
    <row r="6" spans="2:13" x14ac:dyDescent="0.25">
      <c r="D6" s="196" t="s">
        <v>253</v>
      </c>
      <c r="E6" s="142">
        <f>+E7+E8</f>
        <v>136</v>
      </c>
      <c r="F6" s="142">
        <f>+F7+F8</f>
        <v>321</v>
      </c>
      <c r="G6" s="142">
        <f>+G7+G8</f>
        <v>457</v>
      </c>
    </row>
    <row r="7" spans="2:13" x14ac:dyDescent="0.25">
      <c r="D7" s="196" t="s">
        <v>80</v>
      </c>
      <c r="E7" s="142">
        <v>44</v>
      </c>
      <c r="F7" s="142">
        <v>129</v>
      </c>
      <c r="G7" s="142">
        <f>+E7+F7</f>
        <v>173</v>
      </c>
    </row>
    <row r="8" spans="2:13" x14ac:dyDescent="0.25">
      <c r="D8" s="196" t="s">
        <v>81</v>
      </c>
      <c r="E8" s="142">
        <v>92</v>
      </c>
      <c r="F8" s="142">
        <v>192</v>
      </c>
      <c r="G8" s="142">
        <f>+E8+F8</f>
        <v>284</v>
      </c>
    </row>
    <row r="9" spans="2:13" x14ac:dyDescent="0.25">
      <c r="D9" s="196" t="s">
        <v>254</v>
      </c>
      <c r="E9" s="141"/>
      <c r="F9" s="141"/>
      <c r="G9" s="141"/>
    </row>
    <row r="10" spans="2:13" x14ac:dyDescent="0.25">
      <c r="D10" s="196" t="s">
        <v>80</v>
      </c>
      <c r="E10" s="142">
        <f t="shared" ref="E10:G11" si="0">+E7/E$6*100</f>
        <v>32.352941176470587</v>
      </c>
      <c r="F10" s="142">
        <f t="shared" si="0"/>
        <v>40.186915887850468</v>
      </c>
      <c r="G10" s="142">
        <f t="shared" si="0"/>
        <v>37.855579868708972</v>
      </c>
    </row>
    <row r="11" spans="2:13" x14ac:dyDescent="0.25">
      <c r="D11" s="196" t="s">
        <v>81</v>
      </c>
      <c r="E11" s="142">
        <f t="shared" si="0"/>
        <v>67.64705882352942</v>
      </c>
      <c r="F11" s="142">
        <f t="shared" si="0"/>
        <v>59.813084112149525</v>
      </c>
      <c r="G11" s="142">
        <f t="shared" si="0"/>
        <v>62.144420131291035</v>
      </c>
    </row>
    <row r="19" spans="2:13" ht="16.5" x14ac:dyDescent="0.25">
      <c r="D19" s="57"/>
      <c r="G19" s="36"/>
    </row>
    <row r="20" spans="2:13" ht="16.5" x14ac:dyDescent="0.25">
      <c r="B20" s="57"/>
      <c r="C20" s="57"/>
      <c r="M20" s="36"/>
    </row>
    <row r="22" spans="2:13" ht="14.25" x14ac:dyDescent="0.25">
      <c r="B22" s="59" t="s">
        <v>250</v>
      </c>
    </row>
    <row r="23" spans="2:13" x14ac:dyDescent="0.25">
      <c r="D23" s="140" t="s">
        <v>183</v>
      </c>
      <c r="E23" s="140">
        <v>2018</v>
      </c>
      <c r="F23" s="140">
        <v>2019</v>
      </c>
      <c r="G23" s="140" t="s">
        <v>57</v>
      </c>
    </row>
    <row r="24" spans="2:13" x14ac:dyDescent="0.25">
      <c r="D24" s="196" t="s">
        <v>253</v>
      </c>
      <c r="E24" s="142">
        <f>+SUM(E25:E27)</f>
        <v>136</v>
      </c>
      <c r="F24" s="142">
        <f>+SUM(F25:F27)</f>
        <v>321</v>
      </c>
      <c r="G24" s="142">
        <f>+SUM(G25:G27)</f>
        <v>457</v>
      </c>
    </row>
    <row r="25" spans="2:13" x14ac:dyDescent="0.25">
      <c r="D25" s="196" t="s">
        <v>393</v>
      </c>
      <c r="E25" s="142">
        <v>51</v>
      </c>
      <c r="F25" s="142">
        <v>130</v>
      </c>
      <c r="G25" s="142">
        <f>+E25+F25</f>
        <v>181</v>
      </c>
    </row>
    <row r="26" spans="2:13" x14ac:dyDescent="0.25">
      <c r="D26" s="196" t="s">
        <v>394</v>
      </c>
      <c r="E26" s="142">
        <v>58</v>
      </c>
      <c r="F26" s="142">
        <v>132</v>
      </c>
      <c r="G26" s="142">
        <f>+E26+F26</f>
        <v>190</v>
      </c>
    </row>
    <row r="27" spans="2:13" x14ac:dyDescent="0.25">
      <c r="D27" s="196" t="s">
        <v>395</v>
      </c>
      <c r="E27" s="142">
        <v>27</v>
      </c>
      <c r="F27" s="142">
        <v>59</v>
      </c>
      <c r="G27" s="142">
        <f>+E27+F27</f>
        <v>86</v>
      </c>
    </row>
    <row r="28" spans="2:13" x14ac:dyDescent="0.25">
      <c r="D28" s="196" t="s">
        <v>254</v>
      </c>
      <c r="E28" s="141"/>
      <c r="F28" s="141"/>
      <c r="G28" s="141"/>
    </row>
    <row r="29" spans="2:13" x14ac:dyDescent="0.25">
      <c r="D29" s="196" t="s">
        <v>393</v>
      </c>
      <c r="E29" s="142">
        <f t="shared" ref="E29:G31" si="1">+E25/E$24*100</f>
        <v>37.5</v>
      </c>
      <c r="F29" s="142">
        <f t="shared" si="1"/>
        <v>40.498442367601243</v>
      </c>
      <c r="G29" s="142">
        <f t="shared" si="1"/>
        <v>39.606126914660834</v>
      </c>
    </row>
    <row r="30" spans="2:13" x14ac:dyDescent="0.25">
      <c r="D30" s="196" t="s">
        <v>394</v>
      </c>
      <c r="E30" s="142">
        <f t="shared" si="1"/>
        <v>42.647058823529413</v>
      </c>
      <c r="F30" s="142">
        <f t="shared" si="1"/>
        <v>41.121495327102799</v>
      </c>
      <c r="G30" s="142">
        <f t="shared" si="1"/>
        <v>41.575492341356671</v>
      </c>
    </row>
    <row r="31" spans="2:13" x14ac:dyDescent="0.25">
      <c r="D31" s="196" t="s">
        <v>395</v>
      </c>
      <c r="E31" s="142">
        <f t="shared" si="1"/>
        <v>19.852941176470587</v>
      </c>
      <c r="F31" s="142">
        <f t="shared" si="1"/>
        <v>18.380062305295951</v>
      </c>
      <c r="G31" s="142">
        <f t="shared" si="1"/>
        <v>18.818380743982495</v>
      </c>
    </row>
    <row r="36" spans="2:7" x14ac:dyDescent="0.25">
      <c r="B36" s="57"/>
    </row>
    <row r="37" spans="2:7" x14ac:dyDescent="0.25">
      <c r="B37" s="57"/>
    </row>
    <row r="38" spans="2:7" x14ac:dyDescent="0.25">
      <c r="B38" s="57"/>
    </row>
    <row r="40" spans="2:7" ht="14.25" x14ac:dyDescent="0.25">
      <c r="B40" s="59" t="s">
        <v>342</v>
      </c>
    </row>
    <row r="42" spans="2:7" x14ac:dyDescent="0.25">
      <c r="D42" s="140" t="s">
        <v>183</v>
      </c>
      <c r="E42" s="140">
        <v>2018</v>
      </c>
      <c r="F42" s="140">
        <v>2019</v>
      </c>
      <c r="G42" s="140" t="s">
        <v>57</v>
      </c>
    </row>
    <row r="43" spans="2:7" x14ac:dyDescent="0.25">
      <c r="D43" s="196" t="s">
        <v>253</v>
      </c>
      <c r="E43" s="142">
        <f>+SUM(E44:E47)</f>
        <v>136</v>
      </c>
      <c r="F43" s="142">
        <f>+SUM(F44:F47)</f>
        <v>321</v>
      </c>
      <c r="G43" s="142">
        <f>+SUM(G44:G47)</f>
        <v>457</v>
      </c>
    </row>
    <row r="44" spans="2:7" x14ac:dyDescent="0.25">
      <c r="D44" s="196" t="s">
        <v>396</v>
      </c>
      <c r="E44" s="142">
        <v>67</v>
      </c>
      <c r="F44" s="142">
        <v>164</v>
      </c>
      <c r="G44" s="142">
        <f t="shared" ref="G44:G47" si="2">+E44+F44</f>
        <v>231</v>
      </c>
    </row>
    <row r="45" spans="2:7" x14ac:dyDescent="0.25">
      <c r="D45" s="196" t="s">
        <v>397</v>
      </c>
      <c r="E45" s="142">
        <v>51</v>
      </c>
      <c r="F45" s="142">
        <v>116</v>
      </c>
      <c r="G45" s="142">
        <f t="shared" si="2"/>
        <v>167</v>
      </c>
    </row>
    <row r="46" spans="2:7" x14ac:dyDescent="0.25">
      <c r="D46" s="196" t="s">
        <v>398</v>
      </c>
      <c r="E46" s="142">
        <v>15</v>
      </c>
      <c r="F46" s="142">
        <v>28</v>
      </c>
      <c r="G46" s="142">
        <f t="shared" si="2"/>
        <v>43</v>
      </c>
    </row>
    <row r="47" spans="2:7" x14ac:dyDescent="0.25">
      <c r="D47" s="196" t="s">
        <v>399</v>
      </c>
      <c r="E47" s="142">
        <v>3</v>
      </c>
      <c r="F47" s="142">
        <v>13</v>
      </c>
      <c r="G47" s="142">
        <f t="shared" si="2"/>
        <v>16</v>
      </c>
    </row>
    <row r="48" spans="2:7" x14ac:dyDescent="0.25">
      <c r="D48" s="196" t="s">
        <v>254</v>
      </c>
      <c r="E48" s="141"/>
      <c r="F48" s="141"/>
      <c r="G48" s="141"/>
    </row>
    <row r="49" spans="2:7" x14ac:dyDescent="0.25">
      <c r="D49" s="196" t="s">
        <v>396</v>
      </c>
      <c r="E49" s="142">
        <f t="shared" ref="E49:G52" si="3">+E44/E$43*100</f>
        <v>49.264705882352942</v>
      </c>
      <c r="F49" s="142">
        <f t="shared" si="3"/>
        <v>51.090342679127723</v>
      </c>
      <c r="G49" s="142">
        <f t="shared" si="3"/>
        <v>50.547045951859957</v>
      </c>
    </row>
    <row r="50" spans="2:7" x14ac:dyDescent="0.25">
      <c r="D50" s="196" t="s">
        <v>397</v>
      </c>
      <c r="E50" s="142">
        <f t="shared" si="3"/>
        <v>37.5</v>
      </c>
      <c r="F50" s="142">
        <f t="shared" si="3"/>
        <v>36.137071651090338</v>
      </c>
      <c r="G50" s="142">
        <f t="shared" si="3"/>
        <v>36.542669584245075</v>
      </c>
    </row>
    <row r="51" spans="2:7" x14ac:dyDescent="0.25">
      <c r="D51" s="196" t="s">
        <v>398</v>
      </c>
      <c r="E51" s="142">
        <f t="shared" si="3"/>
        <v>11.029411764705882</v>
      </c>
      <c r="F51" s="142">
        <f t="shared" si="3"/>
        <v>8.722741433021806</v>
      </c>
      <c r="G51" s="142">
        <f t="shared" si="3"/>
        <v>9.4091903719912473</v>
      </c>
    </row>
    <row r="52" spans="2:7" x14ac:dyDescent="0.25">
      <c r="D52" s="196" t="s">
        <v>399</v>
      </c>
      <c r="E52" s="142">
        <f t="shared" si="3"/>
        <v>2.2058823529411766</v>
      </c>
      <c r="F52" s="142">
        <f t="shared" si="3"/>
        <v>4.0498442367601246</v>
      </c>
      <c r="G52" s="142">
        <f t="shared" si="3"/>
        <v>3.5010940919037199</v>
      </c>
    </row>
    <row r="61" spans="2:7" ht="14.25" x14ac:dyDescent="0.25">
      <c r="B61" s="59" t="s">
        <v>400</v>
      </c>
    </row>
    <row r="62" spans="2:7" x14ac:dyDescent="0.25">
      <c r="D62" s="140" t="s">
        <v>183</v>
      </c>
      <c r="E62" s="140">
        <v>2018</v>
      </c>
      <c r="F62" s="140">
        <v>2019</v>
      </c>
      <c r="G62" s="140" t="s">
        <v>57</v>
      </c>
    </row>
    <row r="63" spans="2:7" x14ac:dyDescent="0.25">
      <c r="D63" s="196" t="s">
        <v>253</v>
      </c>
      <c r="E63" s="142">
        <f>+SUM(E64:E70)</f>
        <v>136</v>
      </c>
      <c r="F63" s="142">
        <f>+SUM(F64:F70)</f>
        <v>321</v>
      </c>
      <c r="G63" s="142">
        <f>+SUM(G64:G70)</f>
        <v>457</v>
      </c>
    </row>
    <row r="64" spans="2:7" x14ac:dyDescent="0.25">
      <c r="D64" s="196" t="s">
        <v>401</v>
      </c>
      <c r="E64" s="142">
        <v>52</v>
      </c>
      <c r="F64" s="142">
        <v>124</v>
      </c>
      <c r="G64" s="142">
        <f>+E64+F64</f>
        <v>176</v>
      </c>
    </row>
    <row r="65" spans="4:7" x14ac:dyDescent="0.25">
      <c r="D65" s="196" t="s">
        <v>402</v>
      </c>
      <c r="E65" s="142">
        <v>9</v>
      </c>
      <c r="F65" s="142">
        <v>31</v>
      </c>
      <c r="G65" s="142">
        <f t="shared" ref="G65:G70" si="4">+E65+F65</f>
        <v>40</v>
      </c>
    </row>
    <row r="66" spans="4:7" x14ac:dyDescent="0.25">
      <c r="D66" s="196" t="s">
        <v>403</v>
      </c>
      <c r="E66" s="142">
        <v>0</v>
      </c>
      <c r="F66" s="142">
        <v>15</v>
      </c>
      <c r="G66" s="142">
        <f t="shared" si="4"/>
        <v>15</v>
      </c>
    </row>
    <row r="67" spans="4:7" x14ac:dyDescent="0.25">
      <c r="D67" s="196" t="s">
        <v>404</v>
      </c>
      <c r="E67" s="142">
        <v>0</v>
      </c>
      <c r="F67" s="142">
        <v>17</v>
      </c>
      <c r="G67" s="142">
        <f t="shared" si="4"/>
        <v>17</v>
      </c>
    </row>
    <row r="68" spans="4:7" x14ac:dyDescent="0.25">
      <c r="D68" s="196" t="s">
        <v>405</v>
      </c>
      <c r="E68" s="142">
        <v>0</v>
      </c>
      <c r="F68" s="142">
        <v>16</v>
      </c>
      <c r="G68" s="142">
        <f t="shared" si="4"/>
        <v>16</v>
      </c>
    </row>
    <row r="69" spans="4:7" x14ac:dyDescent="0.25">
      <c r="D69" s="196" t="s">
        <v>406</v>
      </c>
      <c r="E69" s="142">
        <v>60</v>
      </c>
      <c r="F69" s="142">
        <v>104</v>
      </c>
      <c r="G69" s="142">
        <f t="shared" si="4"/>
        <v>164</v>
      </c>
    </row>
    <row r="70" spans="4:7" x14ac:dyDescent="0.25">
      <c r="D70" s="196" t="s">
        <v>407</v>
      </c>
      <c r="E70" s="142">
        <v>15</v>
      </c>
      <c r="F70" s="142">
        <v>14</v>
      </c>
      <c r="G70" s="142">
        <f t="shared" si="4"/>
        <v>29</v>
      </c>
    </row>
    <row r="71" spans="4:7" x14ac:dyDescent="0.25">
      <c r="D71" s="196" t="s">
        <v>254</v>
      </c>
      <c r="E71" s="141"/>
      <c r="F71" s="141"/>
      <c r="G71" s="141"/>
    </row>
    <row r="72" spans="4:7" x14ac:dyDescent="0.25">
      <c r="D72" s="196" t="s">
        <v>401</v>
      </c>
      <c r="E72" s="142">
        <f t="shared" ref="E72:G78" si="5">+E64/E$63*100</f>
        <v>38.235294117647058</v>
      </c>
      <c r="F72" s="142">
        <f t="shared" si="5"/>
        <v>38.629283489096572</v>
      </c>
      <c r="G72" s="142">
        <f t="shared" si="5"/>
        <v>38.51203501094092</v>
      </c>
    </row>
    <row r="73" spans="4:7" x14ac:dyDescent="0.25">
      <c r="D73" s="196" t="s">
        <v>402</v>
      </c>
      <c r="E73" s="142">
        <f t="shared" si="5"/>
        <v>6.6176470588235299</v>
      </c>
      <c r="F73" s="142">
        <f t="shared" si="5"/>
        <v>9.657320872274143</v>
      </c>
      <c r="G73" s="142">
        <f t="shared" si="5"/>
        <v>8.7527352297592991</v>
      </c>
    </row>
    <row r="74" spans="4:7" x14ac:dyDescent="0.25">
      <c r="D74" s="196" t="s">
        <v>403</v>
      </c>
      <c r="E74" s="142">
        <f t="shared" si="5"/>
        <v>0</v>
      </c>
      <c r="F74" s="142">
        <f t="shared" si="5"/>
        <v>4.6728971962616823</v>
      </c>
      <c r="G74" s="142">
        <f t="shared" si="5"/>
        <v>3.2822757111597372</v>
      </c>
    </row>
    <row r="75" spans="4:7" x14ac:dyDescent="0.25">
      <c r="D75" s="196" t="s">
        <v>404</v>
      </c>
      <c r="E75" s="142">
        <f t="shared" si="5"/>
        <v>0</v>
      </c>
      <c r="F75" s="142">
        <f t="shared" si="5"/>
        <v>5.29595015576324</v>
      </c>
      <c r="G75" s="142">
        <f t="shared" si="5"/>
        <v>3.7199124726477026</v>
      </c>
    </row>
    <row r="76" spans="4:7" x14ac:dyDescent="0.25">
      <c r="D76" s="196" t="s">
        <v>405</v>
      </c>
      <c r="E76" s="142">
        <f t="shared" si="5"/>
        <v>0</v>
      </c>
      <c r="F76" s="142">
        <f t="shared" si="5"/>
        <v>4.9844236760124607</v>
      </c>
      <c r="G76" s="142">
        <f t="shared" si="5"/>
        <v>3.5010940919037199</v>
      </c>
    </row>
    <row r="77" spans="4:7" x14ac:dyDescent="0.25">
      <c r="D77" s="196" t="s">
        <v>406</v>
      </c>
      <c r="E77" s="142">
        <f t="shared" si="5"/>
        <v>44.117647058823529</v>
      </c>
      <c r="F77" s="142">
        <f t="shared" si="5"/>
        <v>32.398753894080997</v>
      </c>
      <c r="G77" s="142">
        <f t="shared" si="5"/>
        <v>35.886214442013134</v>
      </c>
    </row>
    <row r="78" spans="4:7" x14ac:dyDescent="0.25">
      <c r="D78" s="196" t="s">
        <v>407</v>
      </c>
      <c r="E78" s="142">
        <f t="shared" si="5"/>
        <v>11.029411764705882</v>
      </c>
      <c r="F78" s="142">
        <f t="shared" si="5"/>
        <v>4.361370716510903</v>
      </c>
      <c r="G78" s="142">
        <f t="shared" si="5"/>
        <v>6.3457330415754925</v>
      </c>
    </row>
  </sheetData>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4C47B-726B-7B43-99B0-4EF697FD70BA}">
  <sheetPr codeName="Hoja57"/>
  <dimension ref="B3:R20"/>
  <sheetViews>
    <sheetView showGridLines="0" zoomScaleNormal="100" workbookViewId="0"/>
  </sheetViews>
  <sheetFormatPr baseColWidth="10" defaultColWidth="11.5" defaultRowHeight="13.5" x14ac:dyDescent="0.25"/>
  <cols>
    <col min="1" max="1" width="11.5" style="19"/>
    <col min="2" max="2" width="77.25" style="19" customWidth="1"/>
    <col min="3" max="3" width="10.875" style="19" customWidth="1"/>
    <col min="4" max="7" width="11.5" style="19"/>
    <col min="8" max="8" width="22.5" style="19" customWidth="1"/>
    <col min="9" max="11" width="11.5" style="19"/>
    <col min="12" max="12" width="27.5" style="19" customWidth="1"/>
    <col min="13" max="13" width="11.5" style="19"/>
    <col min="14" max="14" width="30.5" style="19" customWidth="1"/>
    <col min="15" max="15" width="40.5" style="19" customWidth="1"/>
    <col min="16" max="16" width="18.75" style="19" customWidth="1"/>
    <col min="17" max="17" width="27.5" style="19" customWidth="1"/>
    <col min="18" max="18" width="43.5" style="19" customWidth="1"/>
    <col min="19" max="19" width="41" style="19" customWidth="1"/>
    <col min="20" max="20" width="16.5" style="19" customWidth="1"/>
    <col min="21" max="16384" width="11.5" style="19"/>
  </cols>
  <sheetData>
    <row r="3" spans="2:16" ht="16.5" x14ac:dyDescent="0.25">
      <c r="B3" s="5" t="s">
        <v>350</v>
      </c>
      <c r="C3" s="5"/>
    </row>
    <row r="4" spans="2:16" ht="13.9" customHeight="1" x14ac:dyDescent="0.25">
      <c r="B4" s="6" t="s">
        <v>191</v>
      </c>
      <c r="C4" s="6"/>
      <c r="D4" s="271"/>
      <c r="E4" s="271"/>
      <c r="F4" s="271"/>
      <c r="G4" s="271"/>
      <c r="H4" s="271"/>
      <c r="I4" s="271"/>
      <c r="J4" s="271"/>
      <c r="K4" s="82"/>
    </row>
    <row r="5" spans="2:16" ht="51" x14ac:dyDescent="0.25">
      <c r="D5" s="140"/>
      <c r="E5" s="140" t="s">
        <v>193</v>
      </c>
      <c r="F5" s="140" t="s">
        <v>194</v>
      </c>
      <c r="G5" s="8"/>
      <c r="H5" s="8"/>
      <c r="I5" s="311"/>
      <c r="J5" s="311"/>
    </row>
    <row r="6" spans="2:16" x14ac:dyDescent="0.25">
      <c r="D6" s="141">
        <v>2018</v>
      </c>
      <c r="E6" s="142">
        <v>1.9</v>
      </c>
      <c r="F6" s="142">
        <v>4.3</v>
      </c>
    </row>
    <row r="7" spans="2:16" x14ac:dyDescent="0.25">
      <c r="D7" s="141">
        <v>2019</v>
      </c>
      <c r="E7" s="142">
        <v>4</v>
      </c>
      <c r="F7" s="142">
        <v>0.4</v>
      </c>
    </row>
    <row r="10" spans="2:16" x14ac:dyDescent="0.25">
      <c r="L10" s="24"/>
      <c r="M10" s="24"/>
      <c r="N10" s="24"/>
      <c r="O10" s="24"/>
    </row>
    <row r="11" spans="2:16" x14ac:dyDescent="0.25">
      <c r="P11" s="24"/>
    </row>
    <row r="12" spans="2:16" x14ac:dyDescent="0.25">
      <c r="P12" s="24"/>
    </row>
    <row r="13" spans="2:16" x14ac:dyDescent="0.25">
      <c r="P13" s="24"/>
    </row>
    <row r="14" spans="2:16" x14ac:dyDescent="0.25">
      <c r="P14" s="24"/>
    </row>
    <row r="15" spans="2:16" x14ac:dyDescent="0.25">
      <c r="P15" s="24"/>
    </row>
    <row r="17" spans="18:18" x14ac:dyDescent="0.25">
      <c r="R17" s="24"/>
    </row>
    <row r="18" spans="18:18" x14ac:dyDescent="0.25">
      <c r="R18" s="24"/>
    </row>
    <row r="19" spans="18:18" x14ac:dyDescent="0.25">
      <c r="R19" s="24"/>
    </row>
    <row r="20" spans="18:18" x14ac:dyDescent="0.25">
      <c r="R20" s="24"/>
    </row>
  </sheetData>
  <mergeCells count="2">
    <mergeCell ref="D4:J4"/>
    <mergeCell ref="I5:J5"/>
  </mergeCells>
  <pageMargins left="0.7" right="0.7" top="0.75" bottom="0.75" header="0.3" footer="0.3"/>
  <pageSetup paperSize="9" orientation="portrait" verticalDpi="0"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DE508-42C1-DB43-9AA1-F16BE16C294B}">
  <sheetPr codeName="Hoja58"/>
  <dimension ref="A2:M64"/>
  <sheetViews>
    <sheetView zoomScaleNormal="100" workbookViewId="0"/>
  </sheetViews>
  <sheetFormatPr baseColWidth="10" defaultColWidth="9.25" defaultRowHeight="13.5" x14ac:dyDescent="0.25"/>
  <cols>
    <col min="1" max="1" width="9.25" style="33"/>
    <col min="2" max="2" width="90.625" style="33" customWidth="1"/>
    <col min="3" max="4" width="10.875" style="33" customWidth="1"/>
    <col min="5" max="5" width="22.75" style="33" bestFit="1" customWidth="1"/>
    <col min="6" max="6" width="21.25" style="33" customWidth="1"/>
    <col min="7" max="9" width="9.25" style="33"/>
    <col min="10" max="10" width="23.25" style="33" bestFit="1" customWidth="1"/>
    <col min="11" max="14" width="10.25" style="33" customWidth="1"/>
    <col min="15" max="15" width="25.5" style="33" customWidth="1"/>
    <col min="16" max="16384" width="9.25" style="33"/>
  </cols>
  <sheetData>
    <row r="2" spans="1:13" ht="37.15" customHeight="1" x14ac:dyDescent="0.25">
      <c r="A2" s="33" t="s">
        <v>132</v>
      </c>
      <c r="B2" s="69" t="s">
        <v>408</v>
      </c>
    </row>
    <row r="3" spans="1:13" ht="14.25" x14ac:dyDescent="0.25">
      <c r="B3" s="6" t="s">
        <v>182</v>
      </c>
    </row>
    <row r="5" spans="1:13" ht="41.65" customHeight="1" x14ac:dyDescent="0.25">
      <c r="B5" s="87" t="s">
        <v>382</v>
      </c>
      <c r="D5" s="140" t="s">
        <v>197</v>
      </c>
      <c r="E5" s="140" t="s">
        <v>198</v>
      </c>
    </row>
    <row r="6" spans="1:13" x14ac:dyDescent="0.25">
      <c r="D6" s="141" t="s">
        <v>200</v>
      </c>
      <c r="E6" s="142">
        <v>2.850877046585083</v>
      </c>
    </row>
    <row r="7" spans="1:13" x14ac:dyDescent="0.25">
      <c r="D7" s="141" t="s">
        <v>201</v>
      </c>
      <c r="E7" s="142">
        <v>2.850877046585083</v>
      </c>
      <c r="M7" s="54"/>
    </row>
    <row r="8" spans="1:13" x14ac:dyDescent="0.25">
      <c r="D8" s="141" t="s">
        <v>202</v>
      </c>
      <c r="E8" s="142">
        <v>14.035087585449219</v>
      </c>
      <c r="M8" s="54"/>
    </row>
    <row r="9" spans="1:13" x14ac:dyDescent="0.25">
      <c r="D9" s="141" t="s">
        <v>203</v>
      </c>
      <c r="E9" s="142">
        <v>20.614034652709961</v>
      </c>
      <c r="M9" s="54"/>
    </row>
    <row r="10" spans="1:13" x14ac:dyDescent="0.25">
      <c r="D10" s="141" t="s">
        <v>204</v>
      </c>
      <c r="E10" s="142">
        <v>27.142858505249023</v>
      </c>
      <c r="M10" s="54"/>
    </row>
    <row r="11" spans="1:13" x14ac:dyDescent="0.25">
      <c r="M11" s="54"/>
    </row>
    <row r="12" spans="1:13" x14ac:dyDescent="0.25">
      <c r="M12" s="54"/>
    </row>
    <row r="13" spans="1:13" x14ac:dyDescent="0.25">
      <c r="M13" s="54"/>
    </row>
    <row r="15" spans="1:13" x14ac:dyDescent="0.25">
      <c r="M15" s="55"/>
    </row>
    <row r="18" spans="2:6" x14ac:dyDescent="0.25">
      <c r="B18" s="53"/>
    </row>
    <row r="26" spans="2:6" ht="14.25" x14ac:dyDescent="0.25">
      <c r="B26" s="87" t="s">
        <v>409</v>
      </c>
    </row>
    <row r="30" spans="2:6" ht="38.25" x14ac:dyDescent="0.25">
      <c r="D30" s="140" t="s">
        <v>197</v>
      </c>
      <c r="E30" s="140"/>
      <c r="F30" s="140" t="s">
        <v>198</v>
      </c>
    </row>
    <row r="31" spans="2:6" x14ac:dyDescent="0.25">
      <c r="D31" s="285" t="s">
        <v>202</v>
      </c>
      <c r="E31" s="197" t="s">
        <v>485</v>
      </c>
      <c r="F31" s="142">
        <v>6.6666669845581055</v>
      </c>
    </row>
    <row r="32" spans="2:6" x14ac:dyDescent="0.25">
      <c r="D32" s="287"/>
      <c r="E32" s="197" t="s">
        <v>484</v>
      </c>
      <c r="F32" s="142">
        <v>71.666664123535156</v>
      </c>
    </row>
    <row r="33" spans="4:6" x14ac:dyDescent="0.25">
      <c r="D33" s="287"/>
      <c r="E33" s="197" t="s">
        <v>486</v>
      </c>
      <c r="F33" s="142">
        <v>3.125</v>
      </c>
    </row>
    <row r="34" spans="4:6" x14ac:dyDescent="0.25">
      <c r="D34" s="286"/>
      <c r="E34" s="197" t="s">
        <v>410</v>
      </c>
      <c r="F34" s="142">
        <v>7.8125</v>
      </c>
    </row>
    <row r="35" spans="4:6" x14ac:dyDescent="0.25">
      <c r="D35" s="285" t="s">
        <v>203</v>
      </c>
      <c r="E35" s="197" t="s">
        <v>485</v>
      </c>
      <c r="F35" s="142">
        <v>7.0588240623474121</v>
      </c>
    </row>
    <row r="36" spans="4:6" x14ac:dyDescent="0.25">
      <c r="D36" s="287"/>
      <c r="E36" s="197" t="s">
        <v>484</v>
      </c>
      <c r="F36" s="142">
        <v>48.235294342041016</v>
      </c>
    </row>
    <row r="37" spans="4:6" x14ac:dyDescent="0.25">
      <c r="D37" s="287"/>
      <c r="E37" s="197" t="s">
        <v>486</v>
      </c>
      <c r="F37" s="142">
        <v>1.063829779624939</v>
      </c>
    </row>
    <row r="38" spans="4:6" x14ac:dyDescent="0.25">
      <c r="D38" s="286"/>
      <c r="E38" s="197" t="s">
        <v>410</v>
      </c>
      <c r="F38" s="142">
        <v>10.638298034667969</v>
      </c>
    </row>
    <row r="39" spans="4:6" x14ac:dyDescent="0.25">
      <c r="D39" s="285" t="s">
        <v>204</v>
      </c>
      <c r="E39" s="197" t="s">
        <v>485</v>
      </c>
      <c r="F39" s="142">
        <v>11.764705657958984</v>
      </c>
    </row>
    <row r="40" spans="4:6" x14ac:dyDescent="0.25">
      <c r="D40" s="287"/>
      <c r="E40" s="197" t="s">
        <v>484</v>
      </c>
      <c r="F40" s="142">
        <v>52.941177368164063</v>
      </c>
    </row>
    <row r="41" spans="4:6" x14ac:dyDescent="0.25">
      <c r="D41" s="287"/>
      <c r="E41" s="197" t="s">
        <v>486</v>
      </c>
      <c r="F41" s="142">
        <v>2.6315789222717285</v>
      </c>
    </row>
    <row r="42" spans="4:6" x14ac:dyDescent="0.25">
      <c r="D42" s="286"/>
      <c r="E42" s="197" t="s">
        <v>410</v>
      </c>
      <c r="F42" s="142">
        <v>13.157895088195801</v>
      </c>
    </row>
    <row r="58" spans="2:5" ht="14.25" x14ac:dyDescent="0.25">
      <c r="B58" s="87" t="s">
        <v>411</v>
      </c>
    </row>
    <row r="59" spans="2:5" ht="25.5" x14ac:dyDescent="0.25">
      <c r="D59" s="140" t="s">
        <v>298</v>
      </c>
      <c r="E59" s="140" t="s">
        <v>198</v>
      </c>
    </row>
    <row r="60" spans="2:5" x14ac:dyDescent="0.25">
      <c r="D60" s="141" t="s">
        <v>200</v>
      </c>
      <c r="E60" s="145">
        <v>0.81359648704528809</v>
      </c>
    </row>
    <row r="61" spans="2:5" x14ac:dyDescent="0.25">
      <c r="D61" s="141" t="s">
        <v>201</v>
      </c>
      <c r="E61" s="145">
        <v>2.2938597202301025</v>
      </c>
    </row>
    <row r="62" spans="2:5" x14ac:dyDescent="0.25">
      <c r="D62" s="141" t="s">
        <v>202</v>
      </c>
      <c r="E62" s="145">
        <v>11.997806549072266</v>
      </c>
    </row>
    <row r="63" spans="2:5" x14ac:dyDescent="0.25">
      <c r="D63" s="141" t="s">
        <v>203</v>
      </c>
      <c r="E63" s="145">
        <v>46.153507232666016</v>
      </c>
    </row>
    <row r="64" spans="2:5" x14ac:dyDescent="0.25">
      <c r="D64" s="141" t="s">
        <v>204</v>
      </c>
      <c r="E64" s="145">
        <v>115.34285736083984</v>
      </c>
    </row>
  </sheetData>
  <mergeCells count="3">
    <mergeCell ref="D31:D34"/>
    <mergeCell ref="D35:D38"/>
    <mergeCell ref="D39:D42"/>
  </mergeCells>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834B2-73DB-9D44-A6D6-18E09E3CBCA5}">
  <sheetPr codeName="Hoja59"/>
  <dimension ref="B2:M75"/>
  <sheetViews>
    <sheetView zoomScaleNormal="100" workbookViewId="0"/>
  </sheetViews>
  <sheetFormatPr baseColWidth="10" defaultColWidth="9.25" defaultRowHeight="13.5" x14ac:dyDescent="0.25"/>
  <cols>
    <col min="1" max="1" width="9.25" style="33"/>
    <col min="2" max="2" width="80.625" style="33" customWidth="1"/>
    <col min="3" max="3" width="6.5" style="33" customWidth="1"/>
    <col min="4" max="4" width="24.75" style="33" customWidth="1"/>
    <col min="5" max="6" width="9.25" style="33"/>
    <col min="7" max="7" width="17.75" style="33" customWidth="1"/>
    <col min="8" max="9" width="10" style="33" bestFit="1" customWidth="1"/>
    <col min="10" max="10" width="11.5" style="33" bestFit="1" customWidth="1"/>
    <col min="11" max="11" width="10.25" style="33" customWidth="1"/>
    <col min="12" max="12" width="7.5" style="33" customWidth="1"/>
    <col min="13" max="13" width="27.5" style="33" bestFit="1" customWidth="1"/>
    <col min="14" max="16384" width="9.25" style="33"/>
  </cols>
  <sheetData>
    <row r="2" spans="2:13" ht="16.5" x14ac:dyDescent="0.25">
      <c r="B2" s="64" t="s">
        <v>392</v>
      </c>
    </row>
    <row r="3" spans="2:13" ht="14.25" x14ac:dyDescent="0.25">
      <c r="B3" s="50" t="s">
        <v>191</v>
      </c>
    </row>
    <row r="5" spans="2:13" ht="16.5" x14ac:dyDescent="0.25">
      <c r="B5" s="87" t="s">
        <v>249</v>
      </c>
      <c r="D5" s="86"/>
      <c r="G5" s="36"/>
      <c r="M5" s="36"/>
    </row>
    <row r="6" spans="2:13" x14ac:dyDescent="0.25">
      <c r="D6" s="140" t="s">
        <v>183</v>
      </c>
      <c r="E6" s="140" t="s">
        <v>99</v>
      </c>
      <c r="F6" s="140" t="s">
        <v>98</v>
      </c>
      <c r="G6" s="140" t="s">
        <v>57</v>
      </c>
    </row>
    <row r="7" spans="2:13" x14ac:dyDescent="0.25">
      <c r="D7" s="141" t="s">
        <v>253</v>
      </c>
      <c r="E7" s="145">
        <v>224</v>
      </c>
      <c r="F7" s="145">
        <v>205</v>
      </c>
      <c r="G7" s="145">
        <v>429</v>
      </c>
    </row>
    <row r="8" spans="2:13" x14ac:dyDescent="0.25">
      <c r="D8" s="141" t="s">
        <v>80</v>
      </c>
      <c r="E8" s="145">
        <v>114</v>
      </c>
      <c r="F8" s="145">
        <v>109</v>
      </c>
      <c r="G8" s="145">
        <v>223</v>
      </c>
    </row>
    <row r="9" spans="2:13" x14ac:dyDescent="0.25">
      <c r="D9" s="141" t="s">
        <v>81</v>
      </c>
      <c r="E9" s="145">
        <v>110</v>
      </c>
      <c r="F9" s="145">
        <v>96</v>
      </c>
      <c r="G9" s="145">
        <v>206</v>
      </c>
    </row>
    <row r="10" spans="2:13" x14ac:dyDescent="0.25">
      <c r="D10" s="141" t="s">
        <v>254</v>
      </c>
      <c r="E10" s="141"/>
      <c r="F10" s="141"/>
      <c r="G10" s="141"/>
    </row>
    <row r="11" spans="2:13" x14ac:dyDescent="0.25">
      <c r="D11" s="141" t="s">
        <v>80</v>
      </c>
      <c r="E11" s="142">
        <f t="shared" ref="E11:G12" si="0">+E8/E$7*100</f>
        <v>50.892857142857139</v>
      </c>
      <c r="F11" s="142">
        <f t="shared" si="0"/>
        <v>53.170731707317074</v>
      </c>
      <c r="G11" s="142">
        <f t="shared" si="0"/>
        <v>51.981351981351985</v>
      </c>
    </row>
    <row r="12" spans="2:13" x14ac:dyDescent="0.25">
      <c r="D12" s="141" t="s">
        <v>81</v>
      </c>
      <c r="E12" s="142">
        <f t="shared" si="0"/>
        <v>49.107142857142854</v>
      </c>
      <c r="F12" s="142">
        <f t="shared" si="0"/>
        <v>46.829268292682933</v>
      </c>
      <c r="G12" s="142">
        <f t="shared" si="0"/>
        <v>48.018648018648022</v>
      </c>
    </row>
    <row r="20" spans="2:13" ht="16.5" x14ac:dyDescent="0.3">
      <c r="D20" s="81"/>
      <c r="G20" s="36"/>
    </row>
    <row r="21" spans="2:13" ht="16.5" x14ac:dyDescent="0.25">
      <c r="B21" s="86"/>
      <c r="M21" s="36"/>
    </row>
    <row r="22" spans="2:13" ht="14.25" x14ac:dyDescent="0.25">
      <c r="B22" s="87" t="s">
        <v>250</v>
      </c>
    </row>
    <row r="23" spans="2:13" ht="25.5" customHeight="1" x14ac:dyDescent="0.25">
      <c r="D23" s="140" t="s">
        <v>183</v>
      </c>
      <c r="E23" s="140" t="s">
        <v>99</v>
      </c>
      <c r="F23" s="140" t="s">
        <v>98</v>
      </c>
      <c r="G23" s="140" t="s">
        <v>57</v>
      </c>
    </row>
    <row r="24" spans="2:13" x14ac:dyDescent="0.25">
      <c r="D24" s="141" t="s">
        <v>253</v>
      </c>
      <c r="E24" s="145">
        <v>224</v>
      </c>
      <c r="F24" s="145">
        <v>205</v>
      </c>
      <c r="G24" s="145">
        <v>429</v>
      </c>
    </row>
    <row r="25" spans="2:13" x14ac:dyDescent="0.25">
      <c r="D25" s="141" t="s">
        <v>412</v>
      </c>
      <c r="E25" s="145">
        <v>37</v>
      </c>
      <c r="F25" s="145">
        <v>26</v>
      </c>
      <c r="G25" s="145">
        <v>63</v>
      </c>
    </row>
    <row r="26" spans="2:13" x14ac:dyDescent="0.25">
      <c r="D26" s="141" t="s">
        <v>413</v>
      </c>
      <c r="E26" s="145">
        <v>97</v>
      </c>
      <c r="F26" s="145">
        <v>104</v>
      </c>
      <c r="G26" s="145">
        <v>201</v>
      </c>
    </row>
    <row r="27" spans="2:13" x14ac:dyDescent="0.25">
      <c r="D27" s="141" t="s">
        <v>414</v>
      </c>
      <c r="E27" s="145">
        <v>90</v>
      </c>
      <c r="F27" s="145">
        <v>75</v>
      </c>
      <c r="G27" s="145">
        <v>165</v>
      </c>
    </row>
    <row r="28" spans="2:13" x14ac:dyDescent="0.25">
      <c r="D28" s="141" t="s">
        <v>254</v>
      </c>
      <c r="E28" s="141"/>
      <c r="F28" s="141"/>
      <c r="G28" s="141"/>
    </row>
    <row r="29" spans="2:13" x14ac:dyDescent="0.25">
      <c r="D29" s="141" t="s">
        <v>412</v>
      </c>
      <c r="E29" s="142">
        <f t="shared" ref="E29:G31" si="1">+E25/E$24*100</f>
        <v>16.517857142857142</v>
      </c>
      <c r="F29" s="142">
        <f t="shared" si="1"/>
        <v>12.682926829268293</v>
      </c>
      <c r="G29" s="142">
        <f t="shared" si="1"/>
        <v>14.685314685314685</v>
      </c>
    </row>
    <row r="30" spans="2:13" x14ac:dyDescent="0.25">
      <c r="D30" s="141" t="s">
        <v>413</v>
      </c>
      <c r="E30" s="142">
        <f t="shared" si="1"/>
        <v>43.303571428571431</v>
      </c>
      <c r="F30" s="142">
        <f t="shared" si="1"/>
        <v>50.731707317073173</v>
      </c>
      <c r="G30" s="142">
        <f t="shared" si="1"/>
        <v>46.853146853146853</v>
      </c>
    </row>
    <row r="31" spans="2:13" x14ac:dyDescent="0.25">
      <c r="D31" s="141" t="s">
        <v>414</v>
      </c>
      <c r="E31" s="142">
        <f t="shared" si="1"/>
        <v>40.178571428571431</v>
      </c>
      <c r="F31" s="142">
        <f t="shared" si="1"/>
        <v>36.585365853658537</v>
      </c>
      <c r="G31" s="142">
        <f t="shared" si="1"/>
        <v>38.461538461538467</v>
      </c>
    </row>
    <row r="37" spans="2:7" x14ac:dyDescent="0.25">
      <c r="B37" s="57"/>
    </row>
    <row r="38" spans="2:7" x14ac:dyDescent="0.25">
      <c r="B38" s="57"/>
    </row>
    <row r="39" spans="2:7" ht="14.25" x14ac:dyDescent="0.25">
      <c r="B39" s="87" t="s">
        <v>342</v>
      </c>
    </row>
    <row r="40" spans="2:7" x14ac:dyDescent="0.25">
      <c r="D40" s="140" t="s">
        <v>183</v>
      </c>
      <c r="E40" s="140" t="s">
        <v>99</v>
      </c>
      <c r="F40" s="140" t="s">
        <v>98</v>
      </c>
      <c r="G40" s="140" t="s">
        <v>57</v>
      </c>
    </row>
    <row r="41" spans="2:7" x14ac:dyDescent="0.25">
      <c r="D41" s="141" t="s">
        <v>253</v>
      </c>
      <c r="E41" s="145">
        <v>224</v>
      </c>
      <c r="F41" s="145">
        <v>205</v>
      </c>
      <c r="G41" s="145">
        <v>429</v>
      </c>
    </row>
    <row r="42" spans="2:7" x14ac:dyDescent="0.25">
      <c r="D42" s="141" t="s">
        <v>415</v>
      </c>
      <c r="E42" s="145">
        <v>5</v>
      </c>
      <c r="F42" s="145">
        <v>10</v>
      </c>
      <c r="G42" s="145">
        <v>15</v>
      </c>
    </row>
    <row r="43" spans="2:7" x14ac:dyDescent="0.25">
      <c r="D43" s="141" t="s">
        <v>416</v>
      </c>
      <c r="E43" s="145">
        <v>14</v>
      </c>
      <c r="F43" s="145">
        <v>20</v>
      </c>
      <c r="G43" s="145">
        <v>34</v>
      </c>
    </row>
    <row r="44" spans="2:7" x14ac:dyDescent="0.25">
      <c r="D44" s="141" t="s">
        <v>417</v>
      </c>
      <c r="E44" s="145">
        <v>157</v>
      </c>
      <c r="F44" s="145">
        <v>137</v>
      </c>
      <c r="G44" s="145">
        <v>294</v>
      </c>
    </row>
    <row r="45" spans="2:7" x14ac:dyDescent="0.25">
      <c r="D45" s="141" t="s">
        <v>418</v>
      </c>
      <c r="E45" s="145">
        <v>48</v>
      </c>
      <c r="F45" s="145">
        <v>38</v>
      </c>
      <c r="G45" s="145">
        <v>86</v>
      </c>
    </row>
    <row r="46" spans="2:7" x14ac:dyDescent="0.25">
      <c r="D46" s="141" t="s">
        <v>254</v>
      </c>
      <c r="E46" s="141"/>
      <c r="F46" s="141"/>
      <c r="G46" s="141"/>
    </row>
    <row r="47" spans="2:7" x14ac:dyDescent="0.25">
      <c r="D47" s="141" t="s">
        <v>415</v>
      </c>
      <c r="E47" s="142">
        <f t="shared" ref="E47:G50" si="2">+E42/E$41*100</f>
        <v>2.2321428571428572</v>
      </c>
      <c r="F47" s="142">
        <f t="shared" si="2"/>
        <v>4.8780487804878048</v>
      </c>
      <c r="G47" s="142">
        <f t="shared" si="2"/>
        <v>3.4965034965034967</v>
      </c>
    </row>
    <row r="48" spans="2:7" x14ac:dyDescent="0.25">
      <c r="D48" s="141" t="s">
        <v>416</v>
      </c>
      <c r="E48" s="142">
        <f t="shared" si="2"/>
        <v>6.25</v>
      </c>
      <c r="F48" s="142">
        <f t="shared" si="2"/>
        <v>9.7560975609756095</v>
      </c>
      <c r="G48" s="142">
        <f t="shared" si="2"/>
        <v>7.9254079254079253</v>
      </c>
    </row>
    <row r="49" spans="2:7" x14ac:dyDescent="0.25">
      <c r="D49" s="141" t="s">
        <v>417</v>
      </c>
      <c r="E49" s="142">
        <f t="shared" si="2"/>
        <v>70.089285714285708</v>
      </c>
      <c r="F49" s="142">
        <f t="shared" si="2"/>
        <v>66.829268292682926</v>
      </c>
      <c r="G49" s="142">
        <f t="shared" si="2"/>
        <v>68.531468531468533</v>
      </c>
    </row>
    <row r="50" spans="2:7" x14ac:dyDescent="0.25">
      <c r="D50" s="141" t="s">
        <v>418</v>
      </c>
      <c r="E50" s="142">
        <f t="shared" si="2"/>
        <v>21.428571428571427</v>
      </c>
      <c r="F50" s="142">
        <f t="shared" si="2"/>
        <v>18.536585365853657</v>
      </c>
      <c r="G50" s="142">
        <f t="shared" si="2"/>
        <v>20.046620046620049</v>
      </c>
    </row>
    <row r="57" spans="2:7" ht="14.25" x14ac:dyDescent="0.25">
      <c r="B57" s="87" t="s">
        <v>400</v>
      </c>
      <c r="D57" s="140"/>
      <c r="E57" s="140" t="s">
        <v>386</v>
      </c>
      <c r="F57" s="140" t="s">
        <v>254</v>
      </c>
    </row>
    <row r="58" spans="2:7" x14ac:dyDescent="0.25">
      <c r="D58" s="141"/>
      <c r="E58" s="142">
        <v>429</v>
      </c>
      <c r="F58" s="142"/>
    </row>
    <row r="59" spans="2:7" x14ac:dyDescent="0.25">
      <c r="D59" s="197" t="s">
        <v>419</v>
      </c>
      <c r="E59" s="142">
        <v>41</v>
      </c>
      <c r="F59" s="142">
        <f>+E59/$E$58</f>
        <v>9.5571095571095568E-2</v>
      </c>
    </row>
    <row r="60" spans="2:7" x14ac:dyDescent="0.25">
      <c r="D60" s="197" t="s">
        <v>420</v>
      </c>
      <c r="E60" s="142">
        <v>7</v>
      </c>
      <c r="F60" s="142">
        <f t="shared" ref="F60:F75" si="3">+E60/$E$58</f>
        <v>1.6317016317016316E-2</v>
      </c>
    </row>
    <row r="61" spans="2:7" x14ac:dyDescent="0.25">
      <c r="D61" s="197" t="s">
        <v>421</v>
      </c>
      <c r="E61" s="142">
        <v>7</v>
      </c>
      <c r="F61" s="142">
        <f t="shared" si="3"/>
        <v>1.6317016317016316E-2</v>
      </c>
    </row>
    <row r="62" spans="2:7" x14ac:dyDescent="0.25">
      <c r="D62" s="197" t="s">
        <v>422</v>
      </c>
      <c r="E62" s="142">
        <v>9</v>
      </c>
      <c r="F62" s="142">
        <f t="shared" si="3"/>
        <v>2.097902097902098E-2</v>
      </c>
    </row>
    <row r="63" spans="2:7" x14ac:dyDescent="0.25">
      <c r="D63" s="197" t="s">
        <v>423</v>
      </c>
      <c r="E63" s="142">
        <v>9</v>
      </c>
      <c r="F63" s="142">
        <f t="shared" si="3"/>
        <v>2.097902097902098E-2</v>
      </c>
    </row>
    <row r="64" spans="2:7" x14ac:dyDescent="0.25">
      <c r="D64" s="197" t="s">
        <v>424</v>
      </c>
      <c r="E64" s="142">
        <v>11</v>
      </c>
      <c r="F64" s="142">
        <f t="shared" si="3"/>
        <v>2.564102564102564E-2</v>
      </c>
    </row>
    <row r="65" spans="4:6" x14ac:dyDescent="0.25">
      <c r="D65" s="197" t="s">
        <v>425</v>
      </c>
      <c r="E65" s="142">
        <v>12</v>
      </c>
      <c r="F65" s="142">
        <f t="shared" si="3"/>
        <v>2.7972027972027972E-2</v>
      </c>
    </row>
    <row r="66" spans="4:6" x14ac:dyDescent="0.25">
      <c r="D66" s="197" t="s">
        <v>426</v>
      </c>
      <c r="E66" s="142">
        <v>18</v>
      </c>
      <c r="F66" s="142">
        <f t="shared" si="3"/>
        <v>4.195804195804196E-2</v>
      </c>
    </row>
    <row r="67" spans="4:6" x14ac:dyDescent="0.25">
      <c r="D67" s="197" t="s">
        <v>427</v>
      </c>
      <c r="E67" s="142">
        <v>21</v>
      </c>
      <c r="F67" s="142">
        <f t="shared" si="3"/>
        <v>4.8951048951048952E-2</v>
      </c>
    </row>
    <row r="68" spans="4:6" x14ac:dyDescent="0.25">
      <c r="D68" s="197" t="s">
        <v>428</v>
      </c>
      <c r="E68" s="142">
        <v>26</v>
      </c>
      <c r="F68" s="142">
        <f t="shared" si="3"/>
        <v>6.0606060606060608E-2</v>
      </c>
    </row>
    <row r="69" spans="4:6" x14ac:dyDescent="0.25">
      <c r="D69" s="197" t="s">
        <v>429</v>
      </c>
      <c r="E69" s="142">
        <v>27</v>
      </c>
      <c r="F69" s="142">
        <f t="shared" si="3"/>
        <v>6.2937062937062943E-2</v>
      </c>
    </row>
    <row r="70" spans="4:6" x14ac:dyDescent="0.25">
      <c r="D70" s="197" t="s">
        <v>430</v>
      </c>
      <c r="E70" s="142">
        <v>29</v>
      </c>
      <c r="F70" s="142">
        <f t="shared" si="3"/>
        <v>6.75990675990676E-2</v>
      </c>
    </row>
    <row r="71" spans="4:6" x14ac:dyDescent="0.25">
      <c r="D71" s="197" t="s">
        <v>110</v>
      </c>
      <c r="E71" s="142">
        <v>37</v>
      </c>
      <c r="F71" s="142">
        <f t="shared" si="3"/>
        <v>8.6247086247086241E-2</v>
      </c>
    </row>
    <row r="72" spans="4:6" x14ac:dyDescent="0.25">
      <c r="D72" s="197" t="s">
        <v>431</v>
      </c>
      <c r="E72" s="142">
        <v>39</v>
      </c>
      <c r="F72" s="142">
        <f t="shared" si="3"/>
        <v>9.0909090909090912E-2</v>
      </c>
    </row>
    <row r="73" spans="4:6" x14ac:dyDescent="0.25">
      <c r="D73" s="197" t="s">
        <v>432</v>
      </c>
      <c r="E73" s="142">
        <v>43</v>
      </c>
      <c r="F73" s="142">
        <f t="shared" si="3"/>
        <v>0.10023310023310024</v>
      </c>
    </row>
    <row r="74" spans="4:6" x14ac:dyDescent="0.25">
      <c r="D74" s="197" t="s">
        <v>433</v>
      </c>
      <c r="E74" s="142">
        <v>46</v>
      </c>
      <c r="F74" s="142">
        <f t="shared" si="3"/>
        <v>0.10722610722610723</v>
      </c>
    </row>
    <row r="75" spans="4:6" x14ac:dyDescent="0.25">
      <c r="D75" s="197" t="s">
        <v>114</v>
      </c>
      <c r="E75" s="142">
        <v>47</v>
      </c>
      <c r="F75" s="142">
        <f t="shared" si="3"/>
        <v>0.10955710955710955</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9A7D5-C840-433D-9EFB-EF3604F81629}">
  <dimension ref="B2:G16"/>
  <sheetViews>
    <sheetView showGridLines="0" workbookViewId="0"/>
  </sheetViews>
  <sheetFormatPr baseColWidth="10" defaultColWidth="10" defaultRowHeight="13.5" x14ac:dyDescent="0.25"/>
  <cols>
    <col min="1" max="1" width="10" style="19"/>
    <col min="2" max="2" width="90.625" style="19" customWidth="1"/>
    <col min="3" max="16384" width="10" style="19"/>
  </cols>
  <sheetData>
    <row r="2" spans="2:7" ht="16.5" x14ac:dyDescent="0.25">
      <c r="B2" s="5" t="s">
        <v>77</v>
      </c>
    </row>
    <row r="4" spans="2:7" ht="14.25" x14ac:dyDescent="0.25">
      <c r="B4" s="6" t="s">
        <v>72</v>
      </c>
    </row>
    <row r="5" spans="2:7" ht="51" x14ac:dyDescent="0.25">
      <c r="D5" s="140" t="s">
        <v>73</v>
      </c>
      <c r="E5" s="140" t="s">
        <v>74</v>
      </c>
      <c r="F5" s="140" t="s">
        <v>75</v>
      </c>
      <c r="G5" s="140" t="s">
        <v>76</v>
      </c>
    </row>
    <row r="6" spans="2:7" x14ac:dyDescent="0.25">
      <c r="D6" s="141">
        <v>2012</v>
      </c>
      <c r="E6" s="142">
        <v>45.43</v>
      </c>
      <c r="F6" s="142">
        <v>36.92</v>
      </c>
      <c r="G6" s="142">
        <v>-8.509999999999998</v>
      </c>
    </row>
    <row r="7" spans="2:7" x14ac:dyDescent="0.25">
      <c r="D7" s="141">
        <v>2013</v>
      </c>
      <c r="E7" s="142">
        <v>44.36</v>
      </c>
      <c r="F7" s="142">
        <v>37.020000000000003</v>
      </c>
      <c r="G7" s="142">
        <v>-7.3399999999999963</v>
      </c>
    </row>
    <row r="8" spans="2:7" x14ac:dyDescent="0.25">
      <c r="D8" s="141">
        <v>2014</v>
      </c>
      <c r="E8" s="142">
        <v>45.03</v>
      </c>
      <c r="F8" s="142">
        <v>38.69</v>
      </c>
      <c r="G8" s="142">
        <v>-6.3400000000000034</v>
      </c>
    </row>
    <row r="9" spans="2:7" x14ac:dyDescent="0.25">
      <c r="D9" s="141">
        <v>2015</v>
      </c>
      <c r="E9" s="142">
        <v>46.41</v>
      </c>
      <c r="F9" s="142">
        <v>39.14</v>
      </c>
      <c r="G9" s="142">
        <v>-7.269999999999996</v>
      </c>
    </row>
    <row r="10" spans="2:7" x14ac:dyDescent="0.25">
      <c r="D10" s="141">
        <v>2016</v>
      </c>
      <c r="E10" s="142">
        <v>47.6</v>
      </c>
      <c r="F10" s="142">
        <v>39.96</v>
      </c>
      <c r="G10" s="142">
        <v>-7.6400000000000006</v>
      </c>
    </row>
    <row r="11" spans="2:7" x14ac:dyDescent="0.25">
      <c r="D11" s="141">
        <v>2017</v>
      </c>
      <c r="E11" s="142">
        <v>48.7</v>
      </c>
      <c r="F11" s="142">
        <v>40.409999999999997</v>
      </c>
      <c r="G11" s="142">
        <v>-8.2900000000000063</v>
      </c>
    </row>
    <row r="12" spans="2:7" x14ac:dyDescent="0.25">
      <c r="D12" s="141">
        <v>2018</v>
      </c>
      <c r="E12" s="142">
        <v>49.7</v>
      </c>
      <c r="F12" s="142">
        <v>42.23</v>
      </c>
      <c r="G12" s="142">
        <v>-7.470000000000006</v>
      </c>
    </row>
    <row r="13" spans="2:7" x14ac:dyDescent="0.25">
      <c r="D13" s="141">
        <v>2019</v>
      </c>
      <c r="E13" s="142">
        <v>50.37</v>
      </c>
      <c r="F13" s="142">
        <v>43.66</v>
      </c>
      <c r="G13" s="142">
        <v>-6.7100000000000009</v>
      </c>
    </row>
    <row r="14" spans="2:7" x14ac:dyDescent="0.25">
      <c r="D14" s="141">
        <v>2020</v>
      </c>
      <c r="E14" s="142">
        <v>48.52</v>
      </c>
      <c r="F14" s="142">
        <v>42.54</v>
      </c>
      <c r="G14" s="142">
        <v>-5.980000000000004</v>
      </c>
    </row>
    <row r="15" spans="2:7" x14ac:dyDescent="0.25">
      <c r="D15" s="141">
        <v>2021</v>
      </c>
      <c r="E15" s="142">
        <v>49.87</v>
      </c>
      <c r="F15" s="142">
        <v>44.41</v>
      </c>
      <c r="G15" s="142">
        <v>-5.4600000000000009</v>
      </c>
    </row>
    <row r="16" spans="2:7" x14ac:dyDescent="0.25">
      <c r="D16" s="141">
        <v>2022</v>
      </c>
      <c r="E16" s="142">
        <v>51.07</v>
      </c>
      <c r="F16" s="142">
        <v>45.98</v>
      </c>
      <c r="G16" s="142">
        <v>-5.0900000000000034</v>
      </c>
    </row>
  </sheetData>
  <pageMargins left="0.7" right="0.7" top="0.75" bottom="0.75" header="0.3" footer="0.3"/>
  <pageSetup paperSize="9" orientation="portrait" verticalDpi="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97D7F-B1C9-B24A-BD20-477E13F2A114}">
  <sheetPr codeName="Hoja60"/>
  <dimension ref="B2:R18"/>
  <sheetViews>
    <sheetView showGridLines="0" zoomScaleNormal="100" workbookViewId="0"/>
  </sheetViews>
  <sheetFormatPr baseColWidth="10" defaultColWidth="11.5" defaultRowHeight="13.5" x14ac:dyDescent="0.25"/>
  <cols>
    <col min="1" max="1" width="11.5" style="19"/>
    <col min="2" max="2" width="77.75" style="19" customWidth="1"/>
    <col min="3" max="4" width="19.25" style="19" bestFit="1" customWidth="1"/>
    <col min="5" max="5" width="11.5" style="19"/>
    <col min="6" max="6" width="23" style="19" bestFit="1" customWidth="1"/>
    <col min="7" max="7" width="34" style="19" bestFit="1" customWidth="1"/>
    <col min="8" max="10" width="11.5" style="19"/>
    <col min="11" max="11" width="27.5" style="19" customWidth="1"/>
    <col min="12" max="12" width="11.5" style="19"/>
    <col min="13" max="13" width="20.5" style="19" customWidth="1"/>
    <col min="14" max="14" width="30.5" style="19" customWidth="1"/>
    <col min="15" max="15" width="40.5" style="19" customWidth="1"/>
    <col min="16" max="16" width="18.75" style="19" customWidth="1"/>
    <col min="17" max="17" width="27.5" style="19" customWidth="1"/>
    <col min="18" max="18" width="43.5" style="19" customWidth="1"/>
    <col min="19" max="19" width="41" style="19" customWidth="1"/>
    <col min="20" max="20" width="16.5" style="19" customWidth="1"/>
    <col min="21" max="16384" width="11.5" style="19"/>
  </cols>
  <sheetData>
    <row r="2" spans="2:18" ht="33" customHeight="1" x14ac:dyDescent="0.25">
      <c r="B2" s="5" t="s">
        <v>350</v>
      </c>
      <c r="C2" s="271"/>
      <c r="D2" s="271"/>
      <c r="E2" s="271"/>
      <c r="F2" s="271"/>
      <c r="G2" s="271"/>
      <c r="H2" s="271"/>
      <c r="I2" s="271"/>
      <c r="J2" s="82"/>
    </row>
    <row r="3" spans="2:18" ht="13.15" customHeight="1" x14ac:dyDescent="0.25">
      <c r="B3" s="6" t="s">
        <v>191</v>
      </c>
      <c r="D3" s="140"/>
      <c r="E3" s="140"/>
      <c r="F3" s="140" t="s">
        <v>193</v>
      </c>
      <c r="G3" s="140" t="s">
        <v>194</v>
      </c>
      <c r="H3" s="311"/>
      <c r="I3" s="311"/>
    </row>
    <row r="4" spans="2:18" x14ac:dyDescent="0.25">
      <c r="D4" s="270" t="s">
        <v>434</v>
      </c>
      <c r="E4" s="141">
        <v>2017</v>
      </c>
      <c r="F4" s="142">
        <v>0.6</v>
      </c>
      <c r="G4" s="142">
        <v>1.3</v>
      </c>
    </row>
    <row r="5" spans="2:18" x14ac:dyDescent="0.25">
      <c r="D5" s="270"/>
      <c r="E5" s="141">
        <v>2018</v>
      </c>
      <c r="F5" s="142">
        <v>4.5999999999999996</v>
      </c>
      <c r="G5" s="142">
        <v>0.2</v>
      </c>
    </row>
    <row r="8" spans="2:18" x14ac:dyDescent="0.25">
      <c r="K8" s="24"/>
      <c r="L8" s="24"/>
      <c r="M8" s="24"/>
      <c r="N8" s="24"/>
      <c r="O8" s="24"/>
    </row>
    <row r="9" spans="2:18" x14ac:dyDescent="0.25">
      <c r="P9" s="24"/>
    </row>
    <row r="10" spans="2:18" x14ac:dyDescent="0.25">
      <c r="P10" s="24"/>
    </row>
    <row r="11" spans="2:18" x14ac:dyDescent="0.25">
      <c r="P11" s="24"/>
    </row>
    <row r="12" spans="2:18" x14ac:dyDescent="0.25">
      <c r="P12" s="24"/>
    </row>
    <row r="13" spans="2:18" x14ac:dyDescent="0.25">
      <c r="P13" s="24"/>
    </row>
    <row r="15" spans="2:18" x14ac:dyDescent="0.25">
      <c r="R15" s="24"/>
    </row>
    <row r="16" spans="2:18" x14ac:dyDescent="0.25">
      <c r="R16" s="24"/>
    </row>
    <row r="17" spans="18:18" x14ac:dyDescent="0.25">
      <c r="R17" s="24"/>
    </row>
    <row r="18" spans="18:18" x14ac:dyDescent="0.25">
      <c r="R18" s="24"/>
    </row>
  </sheetData>
  <mergeCells count="3">
    <mergeCell ref="C2:I2"/>
    <mergeCell ref="H3:I3"/>
    <mergeCell ref="D4:D5"/>
  </mergeCells>
  <pageMargins left="0.7" right="0.7" top="0.75" bottom="0.75" header="0.3" footer="0.3"/>
  <pageSetup paperSize="9" orientation="portrait" verticalDpi="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1A5AA-7769-DD42-93C2-03C568AB3A52}">
  <sheetPr codeName="Hoja61"/>
  <dimension ref="A2:W83"/>
  <sheetViews>
    <sheetView zoomScaleNormal="100" workbookViewId="0"/>
  </sheetViews>
  <sheetFormatPr baseColWidth="10" defaultColWidth="9.25" defaultRowHeight="13.5" x14ac:dyDescent="0.25"/>
  <cols>
    <col min="1" max="1" width="9.25" style="33"/>
    <col min="2" max="2" width="77.875" style="33" customWidth="1"/>
    <col min="3" max="3" width="6.5" style="33" customWidth="1"/>
    <col min="4" max="4" width="25.375" style="33" customWidth="1"/>
    <col min="5" max="5" width="20.5" style="33" bestFit="1" customWidth="1"/>
    <col min="6" max="6" width="21.25" style="33" customWidth="1"/>
    <col min="7" max="9" width="9.25" style="33"/>
    <col min="10" max="10" width="44.75" style="33" bestFit="1" customWidth="1"/>
    <col min="11" max="12" width="10" style="33" bestFit="1" customWidth="1"/>
    <col min="13" max="13" width="11.5" style="33" bestFit="1" customWidth="1"/>
    <col min="14" max="14" width="11.5" style="33" customWidth="1"/>
    <col min="15" max="15" width="27.5" style="33" customWidth="1"/>
    <col min="16" max="16" width="23.25" style="33" bestFit="1" customWidth="1"/>
    <col min="17" max="20" width="10.25" style="33" customWidth="1"/>
    <col min="21" max="21" width="25.5" style="33" customWidth="1"/>
    <col min="22" max="16384" width="9.25" style="33"/>
  </cols>
  <sheetData>
    <row r="2" spans="1:6" ht="33" x14ac:dyDescent="0.25">
      <c r="A2" s="33" t="s">
        <v>132</v>
      </c>
      <c r="B2" s="69" t="s">
        <v>435</v>
      </c>
      <c r="F2" s="76"/>
    </row>
    <row r="3" spans="1:6" ht="14.25" x14ac:dyDescent="0.25">
      <c r="B3" s="6" t="s">
        <v>191</v>
      </c>
      <c r="F3" s="77"/>
    </row>
    <row r="5" spans="1:6" ht="14.25" x14ac:dyDescent="0.25">
      <c r="B5" s="59" t="s">
        <v>382</v>
      </c>
      <c r="C5" s="53"/>
      <c r="D5" s="140" t="s">
        <v>197</v>
      </c>
      <c r="E5" s="140" t="s">
        <v>198</v>
      </c>
      <c r="F5" s="140" t="s">
        <v>199</v>
      </c>
    </row>
    <row r="6" spans="1:6" x14ac:dyDescent="0.25">
      <c r="D6" s="141" t="s">
        <v>200</v>
      </c>
      <c r="E6" s="142">
        <v>40.585773468017578</v>
      </c>
      <c r="F6" s="142">
        <v>46.448268890380859</v>
      </c>
    </row>
    <row r="7" spans="1:6" x14ac:dyDescent="0.25">
      <c r="D7" s="141" t="s">
        <v>201</v>
      </c>
      <c r="E7" s="142">
        <v>49.790794372558594</v>
      </c>
      <c r="F7" s="142">
        <v>49.729343414306641</v>
      </c>
    </row>
    <row r="8" spans="1:6" x14ac:dyDescent="0.25">
      <c r="D8" s="141" t="s">
        <v>202</v>
      </c>
      <c r="E8" s="142">
        <v>53.974895477294922</v>
      </c>
      <c r="F8" s="142">
        <v>50.972549438476563</v>
      </c>
    </row>
    <row r="9" spans="1:6" x14ac:dyDescent="0.25">
      <c r="D9" s="141" t="s">
        <v>203</v>
      </c>
      <c r="E9" s="142">
        <v>68.619247436523438</v>
      </c>
      <c r="F9" s="142">
        <v>59.258174896240234</v>
      </c>
    </row>
    <row r="10" spans="1:6" x14ac:dyDescent="0.25">
      <c r="D10" s="141" t="s">
        <v>204</v>
      </c>
      <c r="E10" s="142">
        <v>74.058570861816406</v>
      </c>
      <c r="F10" s="142">
        <v>66.041656494140625</v>
      </c>
    </row>
    <row r="11" spans="1:6" x14ac:dyDescent="0.25">
      <c r="D11" s="141" t="s">
        <v>205</v>
      </c>
      <c r="E11" s="142">
        <v>84.677421569824219</v>
      </c>
      <c r="F11" s="142">
        <v>70.592727661132813</v>
      </c>
    </row>
    <row r="18" spans="2:23" x14ac:dyDescent="0.25">
      <c r="B18" s="53"/>
    </row>
    <row r="22" spans="2:23" ht="14.25" x14ac:dyDescent="0.25">
      <c r="B22" s="59" t="s">
        <v>409</v>
      </c>
      <c r="D22" s="140" t="s">
        <v>254</v>
      </c>
      <c r="E22" s="140"/>
      <c r="F22" s="140" t="s">
        <v>198</v>
      </c>
      <c r="G22" s="140" t="s">
        <v>199</v>
      </c>
    </row>
    <row r="23" spans="2:23" x14ac:dyDescent="0.25">
      <c r="D23" s="285" t="s">
        <v>202</v>
      </c>
      <c r="E23" s="197" t="s">
        <v>485</v>
      </c>
      <c r="F23" s="142">
        <v>15.254237174987793</v>
      </c>
      <c r="G23" s="142">
        <v>18.867404937744141</v>
      </c>
    </row>
    <row r="24" spans="2:23" x14ac:dyDescent="0.25">
      <c r="D24" s="287"/>
      <c r="E24" s="197" t="s">
        <v>484</v>
      </c>
      <c r="F24" s="142">
        <v>83.898307800292969</v>
      </c>
      <c r="G24" s="142">
        <v>66.060348510742188</v>
      </c>
    </row>
    <row r="25" spans="2:23" x14ac:dyDescent="0.25">
      <c r="D25" s="287"/>
      <c r="E25" s="197" t="s">
        <v>486</v>
      </c>
      <c r="F25" s="142">
        <v>13.953489303588867</v>
      </c>
      <c r="G25" s="142">
        <v>10.616635322570801</v>
      </c>
    </row>
    <row r="26" spans="2:23" x14ac:dyDescent="0.25">
      <c r="D26" s="286"/>
      <c r="E26" s="197" t="s">
        <v>410</v>
      </c>
      <c r="F26" s="142">
        <v>10.077519416809082</v>
      </c>
      <c r="G26" s="142">
        <v>9.3006114959716797</v>
      </c>
    </row>
    <row r="27" spans="2:23" x14ac:dyDescent="0.25">
      <c r="D27" s="285" t="s">
        <v>203</v>
      </c>
      <c r="E27" s="197" t="s">
        <v>485</v>
      </c>
      <c r="F27" s="142">
        <v>20.547945022583008</v>
      </c>
      <c r="G27" s="142">
        <v>20.641809463500977</v>
      </c>
    </row>
    <row r="28" spans="2:23" x14ac:dyDescent="0.25">
      <c r="D28" s="287"/>
      <c r="E28" s="197" t="s">
        <v>484</v>
      </c>
      <c r="F28" s="142">
        <v>89.726028442382813</v>
      </c>
      <c r="G28" s="142">
        <v>70.759544372558594</v>
      </c>
    </row>
    <row r="29" spans="2:23" x14ac:dyDescent="0.25">
      <c r="D29" s="287"/>
      <c r="E29" s="197" t="s">
        <v>486</v>
      </c>
      <c r="F29" s="142">
        <v>17.682926177978516</v>
      </c>
      <c r="G29" s="142">
        <v>11.94145393371582</v>
      </c>
    </row>
    <row r="30" spans="2:23" x14ac:dyDescent="0.2">
      <c r="D30" s="286"/>
      <c r="E30" s="197" t="s">
        <v>410</v>
      </c>
      <c r="F30" s="142">
        <v>9.1463413238525391</v>
      </c>
      <c r="G30" s="142">
        <v>9.0769453048706055</v>
      </c>
      <c r="V30" s="84"/>
      <c r="W30" s="84"/>
    </row>
    <row r="31" spans="2:23" x14ac:dyDescent="0.25">
      <c r="D31" s="285" t="s">
        <v>204</v>
      </c>
      <c r="E31" s="197" t="s">
        <v>485</v>
      </c>
      <c r="F31" s="142">
        <v>40</v>
      </c>
      <c r="G31" s="142">
        <v>28.965354919433594</v>
      </c>
    </row>
    <row r="32" spans="2:23" x14ac:dyDescent="0.25">
      <c r="D32" s="287"/>
      <c r="E32" s="197" t="s">
        <v>484</v>
      </c>
      <c r="F32" s="142">
        <v>90.967742919921875</v>
      </c>
      <c r="G32" s="142">
        <v>71.988250732421875</v>
      </c>
    </row>
    <row r="33" spans="2:10" x14ac:dyDescent="0.25">
      <c r="D33" s="287"/>
      <c r="E33" s="197" t="s">
        <v>486</v>
      </c>
      <c r="F33" s="142">
        <v>33.333335876464844</v>
      </c>
      <c r="G33" s="142">
        <v>17.567129135131836</v>
      </c>
    </row>
    <row r="34" spans="2:10" x14ac:dyDescent="0.25">
      <c r="D34" s="286"/>
      <c r="E34" s="197" t="s">
        <v>410</v>
      </c>
      <c r="F34" s="142">
        <v>9.0395479202270508</v>
      </c>
      <c r="G34" s="142">
        <v>9.5102453231811523</v>
      </c>
    </row>
    <row r="35" spans="2:10" ht="16.5" x14ac:dyDescent="0.3">
      <c r="B35" s="83"/>
      <c r="D35" s="285" t="s">
        <v>205</v>
      </c>
      <c r="E35" s="197" t="s">
        <v>485</v>
      </c>
      <c r="F35" s="142">
        <v>54.651165008544922</v>
      </c>
      <c r="G35" s="142">
        <v>36.602561950683594</v>
      </c>
      <c r="J35" s="85"/>
    </row>
    <row r="36" spans="2:10" x14ac:dyDescent="0.25">
      <c r="D36" s="287"/>
      <c r="E36" s="197" t="s">
        <v>484</v>
      </c>
      <c r="F36" s="142">
        <v>87.209304809570313</v>
      </c>
      <c r="G36" s="142">
        <v>73.483078002929688</v>
      </c>
    </row>
    <row r="37" spans="2:10" x14ac:dyDescent="0.25">
      <c r="D37" s="287"/>
      <c r="E37" s="197" t="s">
        <v>486</v>
      </c>
      <c r="F37" s="142">
        <v>41.904762268066406</v>
      </c>
      <c r="G37" s="142">
        <v>19.82685661315918</v>
      </c>
    </row>
    <row r="38" spans="2:10" x14ac:dyDescent="0.25">
      <c r="D38" s="286"/>
      <c r="E38" s="197" t="s">
        <v>410</v>
      </c>
      <c r="F38" s="142">
        <v>14.285715103149414</v>
      </c>
      <c r="G38" s="142">
        <v>9.6311769485473633</v>
      </c>
    </row>
    <row r="46" spans="2:10" ht="14.25" x14ac:dyDescent="0.25">
      <c r="B46" s="59" t="s">
        <v>436</v>
      </c>
    </row>
    <row r="49" spans="2:6" x14ac:dyDescent="0.25">
      <c r="D49" s="140" t="s">
        <v>197</v>
      </c>
      <c r="E49" s="140" t="s">
        <v>198</v>
      </c>
      <c r="F49" s="140" t="s">
        <v>199</v>
      </c>
    </row>
    <row r="50" spans="2:6" x14ac:dyDescent="0.25">
      <c r="D50" s="141" t="s">
        <v>200</v>
      </c>
      <c r="E50" s="142">
        <v>90.721649169921875</v>
      </c>
      <c r="F50" s="142">
        <v>78.271354675292969</v>
      </c>
    </row>
    <row r="51" spans="2:6" x14ac:dyDescent="0.25">
      <c r="D51" s="141" t="s">
        <v>201</v>
      </c>
      <c r="E51" s="142">
        <v>88.235298156738281</v>
      </c>
      <c r="F51" s="142">
        <v>79.055274963378906</v>
      </c>
    </row>
    <row r="52" spans="2:6" x14ac:dyDescent="0.25">
      <c r="D52" s="141" t="s">
        <v>202</v>
      </c>
      <c r="E52" s="142">
        <v>86.821708679199219</v>
      </c>
      <c r="F52" s="142">
        <v>77.018478393554688</v>
      </c>
    </row>
    <row r="53" spans="2:6" x14ac:dyDescent="0.25">
      <c r="D53" s="141" t="s">
        <v>203</v>
      </c>
      <c r="E53" s="142">
        <v>85.365852355957031</v>
      </c>
      <c r="F53" s="142">
        <v>76.606193542480469</v>
      </c>
    </row>
    <row r="54" spans="2:6" x14ac:dyDescent="0.25">
      <c r="D54" s="141" t="s">
        <v>204</v>
      </c>
      <c r="E54" s="142">
        <v>80.225982666015625</v>
      </c>
      <c r="F54" s="142">
        <v>75.966934204101563</v>
      </c>
    </row>
    <row r="55" spans="2:6" x14ac:dyDescent="0.25">
      <c r="D55" s="141" t="s">
        <v>205</v>
      </c>
      <c r="E55" s="142">
        <v>76.190475463867188</v>
      </c>
      <c r="F55" s="142">
        <v>75.898941040039063</v>
      </c>
    </row>
    <row r="59" spans="2:6" ht="49.5" customHeight="1" x14ac:dyDescent="0.25">
      <c r="B59" s="51"/>
    </row>
    <row r="83" spans="2:2" x14ac:dyDescent="0.25">
      <c r="B83" s="57"/>
    </row>
  </sheetData>
  <mergeCells count="4">
    <mergeCell ref="D23:D26"/>
    <mergeCell ref="D27:D30"/>
    <mergeCell ref="D31:D34"/>
    <mergeCell ref="D35:D38"/>
  </mergeCells>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10E94-F34F-E64B-BBB5-6FBD6CF1E5D7}">
  <sheetPr codeName="Hoja62"/>
  <dimension ref="B4:J67"/>
  <sheetViews>
    <sheetView topLeftCell="A3" zoomScaleNormal="100" workbookViewId="0">
      <selection activeCell="B4" sqref="B4"/>
    </sheetView>
  </sheetViews>
  <sheetFormatPr baseColWidth="10" defaultColWidth="11.5" defaultRowHeight="13.5" x14ac:dyDescent="0.25"/>
  <cols>
    <col min="1" max="1" width="11.5" style="34" customWidth="1"/>
    <col min="2" max="2" width="90.75" style="34" customWidth="1"/>
    <col min="3" max="3" width="11.5" style="34"/>
    <col min="4" max="4" width="21.5" style="34" bestFit="1" customWidth="1"/>
    <col min="5" max="5" width="11.5" style="34"/>
    <col min="6" max="6" width="12.75" style="34" bestFit="1" customWidth="1"/>
    <col min="7" max="8" width="11.5" style="34"/>
    <col min="9" max="9" width="13.5" style="34" bestFit="1" customWidth="1"/>
    <col min="10" max="16384" width="11.5" style="34"/>
  </cols>
  <sheetData>
    <row r="4" spans="2:10" ht="33" x14ac:dyDescent="0.25">
      <c r="B4" s="69" t="s">
        <v>390</v>
      </c>
    </row>
    <row r="5" spans="2:10" ht="25.5" x14ac:dyDescent="0.25">
      <c r="B5" s="6" t="s">
        <v>182</v>
      </c>
      <c r="D5" s="140"/>
      <c r="E5" s="140"/>
      <c r="F5" s="140" t="s">
        <v>221</v>
      </c>
      <c r="G5" s="140" t="s">
        <v>238</v>
      </c>
      <c r="H5" s="140" t="s">
        <v>309</v>
      </c>
      <c r="I5" s="140" t="s">
        <v>310</v>
      </c>
      <c r="J5" s="140" t="s">
        <v>311</v>
      </c>
    </row>
    <row r="6" spans="2:10" x14ac:dyDescent="0.25">
      <c r="D6" s="270" t="s">
        <v>223</v>
      </c>
      <c r="E6" s="141">
        <v>-24</v>
      </c>
      <c r="F6" s="142">
        <v>0</v>
      </c>
      <c r="G6" s="142">
        <v>0</v>
      </c>
      <c r="H6" s="142">
        <f t="shared" ref="H6:H28" si="0">+G6*1.96</f>
        <v>0</v>
      </c>
      <c r="I6" s="142">
        <f t="shared" ref="I6:I29" si="1">+F6+(G6*1.96)</f>
        <v>0</v>
      </c>
      <c r="J6" s="142">
        <f t="shared" ref="J6:J29" si="2">+F6-(G6*1.96)</f>
        <v>0</v>
      </c>
    </row>
    <row r="7" spans="2:10" x14ac:dyDescent="0.25">
      <c r="D7" s="270"/>
      <c r="E7" s="141">
        <f t="shared" ref="E7:E67" si="3">+E6+1</f>
        <v>-23</v>
      </c>
      <c r="F7" s="142">
        <v>-1.2</v>
      </c>
      <c r="G7" s="142">
        <v>1.7000000000000002</v>
      </c>
      <c r="H7" s="142">
        <f t="shared" si="0"/>
        <v>3.3320000000000003</v>
      </c>
      <c r="I7" s="142">
        <f t="shared" si="1"/>
        <v>2.1320000000000006</v>
      </c>
      <c r="J7" s="142">
        <f t="shared" si="2"/>
        <v>-4.532</v>
      </c>
    </row>
    <row r="8" spans="2:10" x14ac:dyDescent="0.25">
      <c r="D8" s="270"/>
      <c r="E8" s="141">
        <f t="shared" si="3"/>
        <v>-22</v>
      </c>
      <c r="F8" s="142">
        <v>-1.4000000000000001</v>
      </c>
      <c r="G8" s="142">
        <v>1.6</v>
      </c>
      <c r="H8" s="142">
        <f t="shared" si="0"/>
        <v>3.1360000000000001</v>
      </c>
      <c r="I8" s="142">
        <f t="shared" si="1"/>
        <v>1.736</v>
      </c>
      <c r="J8" s="142">
        <f t="shared" si="2"/>
        <v>-4.5360000000000005</v>
      </c>
    </row>
    <row r="9" spans="2:10" x14ac:dyDescent="0.25">
      <c r="D9" s="270"/>
      <c r="E9" s="141">
        <f t="shared" si="3"/>
        <v>-21</v>
      </c>
      <c r="F9" s="142">
        <v>-0.6</v>
      </c>
      <c r="G9" s="142">
        <v>1.9</v>
      </c>
      <c r="H9" s="142">
        <f t="shared" si="0"/>
        <v>3.7239999999999998</v>
      </c>
      <c r="I9" s="142">
        <f t="shared" si="1"/>
        <v>3.1239999999999997</v>
      </c>
      <c r="J9" s="142">
        <f t="shared" si="2"/>
        <v>-4.3239999999999998</v>
      </c>
    </row>
    <row r="10" spans="2:10" x14ac:dyDescent="0.25">
      <c r="D10" s="270"/>
      <c r="E10" s="141">
        <f t="shared" si="3"/>
        <v>-20</v>
      </c>
      <c r="F10" s="142">
        <v>0</v>
      </c>
      <c r="G10" s="142">
        <v>2.1</v>
      </c>
      <c r="H10" s="142">
        <f t="shared" si="0"/>
        <v>4.1159999999999997</v>
      </c>
      <c r="I10" s="142">
        <f t="shared" si="1"/>
        <v>4.1159999999999997</v>
      </c>
      <c r="J10" s="142">
        <f t="shared" si="2"/>
        <v>-4.1159999999999997</v>
      </c>
    </row>
    <row r="11" spans="2:10" x14ac:dyDescent="0.25">
      <c r="D11" s="270"/>
      <c r="E11" s="141">
        <f t="shared" si="3"/>
        <v>-19</v>
      </c>
      <c r="F11" s="142">
        <v>0.1</v>
      </c>
      <c r="G11" s="142">
        <v>2.4</v>
      </c>
      <c r="H11" s="142">
        <f t="shared" si="0"/>
        <v>4.7039999999999997</v>
      </c>
      <c r="I11" s="142">
        <f t="shared" si="1"/>
        <v>4.8039999999999994</v>
      </c>
      <c r="J11" s="142">
        <f t="shared" si="2"/>
        <v>-4.6040000000000001</v>
      </c>
    </row>
    <row r="12" spans="2:10" x14ac:dyDescent="0.25">
      <c r="D12" s="270"/>
      <c r="E12" s="141">
        <f t="shared" si="3"/>
        <v>-18</v>
      </c>
      <c r="F12" s="142">
        <v>0.8</v>
      </c>
      <c r="G12" s="142">
        <v>2.7</v>
      </c>
      <c r="H12" s="142">
        <f t="shared" si="0"/>
        <v>5.2919999999999998</v>
      </c>
      <c r="I12" s="142">
        <f t="shared" si="1"/>
        <v>6.0919999999999996</v>
      </c>
      <c r="J12" s="142">
        <f t="shared" si="2"/>
        <v>-4.492</v>
      </c>
    </row>
    <row r="13" spans="2:10" x14ac:dyDescent="0.25">
      <c r="D13" s="270"/>
      <c r="E13" s="141">
        <f t="shared" si="3"/>
        <v>-17</v>
      </c>
      <c r="F13" s="142">
        <v>0.8</v>
      </c>
      <c r="G13" s="142">
        <v>3</v>
      </c>
      <c r="H13" s="142">
        <f t="shared" si="0"/>
        <v>5.88</v>
      </c>
      <c r="I13" s="142">
        <f t="shared" si="1"/>
        <v>6.68</v>
      </c>
      <c r="J13" s="142">
        <f t="shared" si="2"/>
        <v>-5.08</v>
      </c>
    </row>
    <row r="14" spans="2:10" x14ac:dyDescent="0.25">
      <c r="D14" s="270"/>
      <c r="E14" s="141">
        <f t="shared" si="3"/>
        <v>-16</v>
      </c>
      <c r="F14" s="142">
        <v>1.4000000000000001</v>
      </c>
      <c r="G14" s="142">
        <v>3.1</v>
      </c>
      <c r="H14" s="142">
        <f t="shared" si="0"/>
        <v>6.0759999999999996</v>
      </c>
      <c r="I14" s="142">
        <f t="shared" si="1"/>
        <v>7.476</v>
      </c>
      <c r="J14" s="142">
        <f t="shared" si="2"/>
        <v>-4.6759999999999993</v>
      </c>
    </row>
    <row r="15" spans="2:10" x14ac:dyDescent="0.25">
      <c r="D15" s="270"/>
      <c r="E15" s="141">
        <f t="shared" si="3"/>
        <v>-15</v>
      </c>
      <c r="F15" s="142">
        <v>3.1</v>
      </c>
      <c r="G15" s="142">
        <v>3</v>
      </c>
      <c r="H15" s="142">
        <f t="shared" si="0"/>
        <v>5.88</v>
      </c>
      <c r="I15" s="142">
        <f t="shared" si="1"/>
        <v>8.98</v>
      </c>
      <c r="J15" s="142">
        <f t="shared" si="2"/>
        <v>-2.78</v>
      </c>
    </row>
    <row r="16" spans="2:10" x14ac:dyDescent="0.25">
      <c r="D16" s="270"/>
      <c r="E16" s="141">
        <f t="shared" si="3"/>
        <v>-14</v>
      </c>
      <c r="F16" s="142">
        <v>1.4000000000000001</v>
      </c>
      <c r="G16" s="142">
        <v>2.8000000000000003</v>
      </c>
      <c r="H16" s="142">
        <f t="shared" si="0"/>
        <v>5.4880000000000004</v>
      </c>
      <c r="I16" s="142">
        <f t="shared" si="1"/>
        <v>6.8880000000000008</v>
      </c>
      <c r="J16" s="142">
        <f t="shared" si="2"/>
        <v>-4.0880000000000001</v>
      </c>
    </row>
    <row r="17" spans="4:10" x14ac:dyDescent="0.25">
      <c r="D17" s="270"/>
      <c r="E17" s="141">
        <f t="shared" si="3"/>
        <v>-13</v>
      </c>
      <c r="F17" s="142">
        <v>2.8000000000000003</v>
      </c>
      <c r="G17" s="142">
        <v>3.1</v>
      </c>
      <c r="H17" s="142">
        <f t="shared" si="0"/>
        <v>6.0759999999999996</v>
      </c>
      <c r="I17" s="142">
        <f t="shared" si="1"/>
        <v>8.8759999999999994</v>
      </c>
      <c r="J17" s="142">
        <f t="shared" si="2"/>
        <v>-3.2759999999999994</v>
      </c>
    </row>
    <row r="18" spans="4:10" x14ac:dyDescent="0.25">
      <c r="D18" s="270"/>
      <c r="E18" s="141">
        <f t="shared" si="3"/>
        <v>-12</v>
      </c>
      <c r="F18" s="142">
        <v>1.7000000000000002</v>
      </c>
      <c r="G18" s="142">
        <v>3.3000000000000003</v>
      </c>
      <c r="H18" s="142">
        <f t="shared" si="0"/>
        <v>6.468</v>
      </c>
      <c r="I18" s="142">
        <f t="shared" si="1"/>
        <v>8.1679999999999993</v>
      </c>
      <c r="J18" s="142">
        <f t="shared" si="2"/>
        <v>-4.7679999999999998</v>
      </c>
    </row>
    <row r="19" spans="4:10" x14ac:dyDescent="0.25">
      <c r="D19" s="270"/>
      <c r="E19" s="141">
        <f t="shared" si="3"/>
        <v>-11</v>
      </c>
      <c r="F19" s="142">
        <v>0.89999999999999991</v>
      </c>
      <c r="G19" s="142">
        <v>3.2</v>
      </c>
      <c r="H19" s="142">
        <f t="shared" si="0"/>
        <v>6.2720000000000002</v>
      </c>
      <c r="I19" s="142">
        <f t="shared" si="1"/>
        <v>7.1720000000000006</v>
      </c>
      <c r="J19" s="142">
        <f t="shared" si="2"/>
        <v>-5.3719999999999999</v>
      </c>
    </row>
    <row r="20" spans="4:10" x14ac:dyDescent="0.25">
      <c r="D20" s="270"/>
      <c r="E20" s="141">
        <f t="shared" si="3"/>
        <v>-10</v>
      </c>
      <c r="F20" s="142">
        <v>2.8000000000000003</v>
      </c>
      <c r="G20" s="142">
        <v>3.2</v>
      </c>
      <c r="H20" s="142">
        <f t="shared" si="0"/>
        <v>6.2720000000000002</v>
      </c>
      <c r="I20" s="142">
        <f t="shared" si="1"/>
        <v>9.072000000000001</v>
      </c>
      <c r="J20" s="142">
        <f t="shared" si="2"/>
        <v>-3.472</v>
      </c>
    </row>
    <row r="21" spans="4:10" x14ac:dyDescent="0.25">
      <c r="D21" s="270"/>
      <c r="E21" s="141">
        <f t="shared" si="3"/>
        <v>-9</v>
      </c>
      <c r="F21" s="142">
        <v>4.2</v>
      </c>
      <c r="G21" s="142">
        <v>3.4000000000000004</v>
      </c>
      <c r="H21" s="142">
        <f t="shared" si="0"/>
        <v>6.6640000000000006</v>
      </c>
      <c r="I21" s="142">
        <f t="shared" si="1"/>
        <v>10.864000000000001</v>
      </c>
      <c r="J21" s="142">
        <f t="shared" si="2"/>
        <v>-2.4640000000000004</v>
      </c>
    </row>
    <row r="22" spans="4:10" x14ac:dyDescent="0.25">
      <c r="D22" s="270"/>
      <c r="E22" s="141">
        <f t="shared" si="3"/>
        <v>-8</v>
      </c>
      <c r="F22" s="142">
        <v>2.1999999999999997</v>
      </c>
      <c r="G22" s="142">
        <v>3.5000000000000004</v>
      </c>
      <c r="H22" s="142">
        <f t="shared" si="0"/>
        <v>6.86</v>
      </c>
      <c r="I22" s="142">
        <f t="shared" si="1"/>
        <v>9.06</v>
      </c>
      <c r="J22" s="142">
        <f t="shared" si="2"/>
        <v>-4.66</v>
      </c>
    </row>
    <row r="23" spans="4:10" x14ac:dyDescent="0.25">
      <c r="D23" s="270"/>
      <c r="E23" s="141">
        <f t="shared" si="3"/>
        <v>-7</v>
      </c>
      <c r="F23" s="142">
        <v>-0.6</v>
      </c>
      <c r="G23" s="142">
        <v>3.4000000000000004</v>
      </c>
      <c r="H23" s="142">
        <f t="shared" si="0"/>
        <v>6.6640000000000006</v>
      </c>
      <c r="I23" s="142">
        <f t="shared" si="1"/>
        <v>6.0640000000000009</v>
      </c>
      <c r="J23" s="142">
        <f t="shared" si="2"/>
        <v>-7.2640000000000002</v>
      </c>
    </row>
    <row r="24" spans="4:10" x14ac:dyDescent="0.25">
      <c r="D24" s="270"/>
      <c r="E24" s="141">
        <f t="shared" si="3"/>
        <v>-6</v>
      </c>
      <c r="F24" s="142">
        <v>0.5</v>
      </c>
      <c r="G24" s="142">
        <v>3.5999999999999996</v>
      </c>
      <c r="H24" s="142">
        <f t="shared" si="0"/>
        <v>7.0559999999999992</v>
      </c>
      <c r="I24" s="142">
        <f t="shared" si="1"/>
        <v>7.5559999999999992</v>
      </c>
      <c r="J24" s="142">
        <f t="shared" si="2"/>
        <v>-6.5559999999999992</v>
      </c>
    </row>
    <row r="25" spans="4:10" x14ac:dyDescent="0.25">
      <c r="D25" s="270"/>
      <c r="E25" s="141">
        <f t="shared" si="3"/>
        <v>-5</v>
      </c>
      <c r="F25" s="142">
        <v>3.1</v>
      </c>
      <c r="G25" s="142">
        <v>3.8</v>
      </c>
      <c r="H25" s="142">
        <f t="shared" si="0"/>
        <v>7.4479999999999995</v>
      </c>
      <c r="I25" s="142">
        <f t="shared" si="1"/>
        <v>10.548</v>
      </c>
      <c r="J25" s="142">
        <f t="shared" si="2"/>
        <v>-4.347999999999999</v>
      </c>
    </row>
    <row r="26" spans="4:10" ht="13.5" customHeight="1" x14ac:dyDescent="0.25">
      <c r="D26" s="270"/>
      <c r="E26" s="141">
        <f t="shared" si="3"/>
        <v>-4</v>
      </c>
      <c r="F26" s="142">
        <v>3.2</v>
      </c>
      <c r="G26" s="142">
        <v>3.8</v>
      </c>
      <c r="H26" s="142">
        <f t="shared" si="0"/>
        <v>7.4479999999999995</v>
      </c>
      <c r="I26" s="142">
        <f t="shared" si="1"/>
        <v>10.648</v>
      </c>
      <c r="J26" s="142">
        <f t="shared" si="2"/>
        <v>-4.2479999999999993</v>
      </c>
    </row>
    <row r="27" spans="4:10" x14ac:dyDescent="0.25">
      <c r="D27" s="270"/>
      <c r="E27" s="141">
        <f t="shared" si="3"/>
        <v>-3</v>
      </c>
      <c r="F27" s="142">
        <v>5.8999999999999995</v>
      </c>
      <c r="G27" s="142">
        <v>3.8</v>
      </c>
      <c r="H27" s="142">
        <f t="shared" si="0"/>
        <v>7.4479999999999995</v>
      </c>
      <c r="I27" s="142">
        <f t="shared" si="1"/>
        <v>13.347999999999999</v>
      </c>
      <c r="J27" s="142">
        <f t="shared" si="2"/>
        <v>-1.548</v>
      </c>
    </row>
    <row r="28" spans="4:10" ht="13.5" customHeight="1" x14ac:dyDescent="0.25">
      <c r="D28" s="270"/>
      <c r="E28" s="141">
        <f t="shared" si="3"/>
        <v>-2</v>
      </c>
      <c r="F28" s="142">
        <v>16.5</v>
      </c>
      <c r="G28" s="142">
        <v>3.8</v>
      </c>
      <c r="H28" s="142">
        <f t="shared" si="0"/>
        <v>7.4479999999999995</v>
      </c>
      <c r="I28" s="142">
        <f t="shared" si="1"/>
        <v>23.948</v>
      </c>
      <c r="J28" s="142">
        <f t="shared" si="2"/>
        <v>9.0519999999999996</v>
      </c>
    </row>
    <row r="29" spans="4:10" x14ac:dyDescent="0.25">
      <c r="D29" s="270"/>
      <c r="E29" s="141">
        <f t="shared" si="3"/>
        <v>-1</v>
      </c>
      <c r="F29" s="142">
        <v>15.2</v>
      </c>
      <c r="G29" s="142">
        <v>3.8</v>
      </c>
      <c r="H29" s="142">
        <f>+G29*1.96</f>
        <v>7.4479999999999995</v>
      </c>
      <c r="I29" s="142">
        <f t="shared" si="1"/>
        <v>22.648</v>
      </c>
      <c r="J29" s="142">
        <f t="shared" si="2"/>
        <v>7.7519999999999998</v>
      </c>
    </row>
    <row r="30" spans="4:10" x14ac:dyDescent="0.25">
      <c r="D30" s="285" t="s">
        <v>224</v>
      </c>
      <c r="E30" s="141"/>
      <c r="F30" s="142" t="e">
        <f>+NA()</f>
        <v>#N/A</v>
      </c>
      <c r="G30" s="142" t="e">
        <f>+NA()</f>
        <v>#N/A</v>
      </c>
      <c r="H30" s="142"/>
      <c r="I30" s="142"/>
      <c r="J30" s="142"/>
    </row>
    <row r="31" spans="4:10" x14ac:dyDescent="0.25">
      <c r="D31" s="287"/>
      <c r="E31" s="141">
        <f t="shared" si="3"/>
        <v>1</v>
      </c>
      <c r="F31" s="142">
        <v>-0.3</v>
      </c>
      <c r="G31" s="142">
        <v>4.1000000000000005</v>
      </c>
      <c r="H31" s="142">
        <f t="shared" ref="H31:H67" si="4">+G31*1.96</f>
        <v>8.0360000000000014</v>
      </c>
      <c r="I31" s="142">
        <f t="shared" ref="I31:I67" si="5">+F31+(G31*1.96)</f>
        <v>7.7360000000000015</v>
      </c>
      <c r="J31" s="142">
        <f t="shared" ref="J31:J67" si="6">+F31-(G31*1.96)</f>
        <v>-8.3360000000000021</v>
      </c>
    </row>
    <row r="32" spans="4:10" x14ac:dyDescent="0.25">
      <c r="D32" s="287"/>
      <c r="E32" s="141">
        <f t="shared" si="3"/>
        <v>2</v>
      </c>
      <c r="F32" s="142">
        <v>8</v>
      </c>
      <c r="G32" s="142">
        <v>4.2</v>
      </c>
      <c r="H32" s="142">
        <f t="shared" si="4"/>
        <v>8.2319999999999993</v>
      </c>
      <c r="I32" s="142">
        <f t="shared" si="5"/>
        <v>16.231999999999999</v>
      </c>
      <c r="J32" s="142">
        <f t="shared" si="6"/>
        <v>-0.23199999999999932</v>
      </c>
    </row>
    <row r="33" spans="4:10" x14ac:dyDescent="0.25">
      <c r="D33" s="287"/>
      <c r="E33" s="141">
        <f t="shared" si="3"/>
        <v>3</v>
      </c>
      <c r="F33" s="142">
        <v>8.3000000000000007</v>
      </c>
      <c r="G33" s="142">
        <v>4.2</v>
      </c>
      <c r="H33" s="142">
        <f t="shared" si="4"/>
        <v>8.2319999999999993</v>
      </c>
      <c r="I33" s="142">
        <f t="shared" si="5"/>
        <v>16.532</v>
      </c>
      <c r="J33" s="142">
        <f t="shared" si="6"/>
        <v>6.8000000000001393E-2</v>
      </c>
    </row>
    <row r="34" spans="4:10" x14ac:dyDescent="0.25">
      <c r="D34" s="287"/>
      <c r="E34" s="141">
        <f t="shared" si="3"/>
        <v>4</v>
      </c>
      <c r="F34" s="142">
        <v>8.9</v>
      </c>
      <c r="G34" s="142">
        <v>4.2</v>
      </c>
      <c r="H34" s="142">
        <f t="shared" si="4"/>
        <v>8.2319999999999993</v>
      </c>
      <c r="I34" s="142">
        <f t="shared" si="5"/>
        <v>17.131999999999998</v>
      </c>
      <c r="J34" s="142">
        <f t="shared" si="6"/>
        <v>0.66800000000000104</v>
      </c>
    </row>
    <row r="35" spans="4:10" x14ac:dyDescent="0.25">
      <c r="D35" s="287"/>
      <c r="E35" s="141">
        <f t="shared" si="3"/>
        <v>5</v>
      </c>
      <c r="F35" s="142">
        <v>11.799999999999999</v>
      </c>
      <c r="G35" s="142">
        <v>4.2</v>
      </c>
      <c r="H35" s="142">
        <f t="shared" si="4"/>
        <v>8.2319999999999993</v>
      </c>
      <c r="I35" s="142">
        <f t="shared" si="5"/>
        <v>20.031999999999996</v>
      </c>
      <c r="J35" s="142">
        <f t="shared" si="6"/>
        <v>3.5679999999999996</v>
      </c>
    </row>
    <row r="36" spans="4:10" x14ac:dyDescent="0.25">
      <c r="D36" s="287"/>
      <c r="E36" s="141">
        <f t="shared" si="3"/>
        <v>6</v>
      </c>
      <c r="F36" s="142">
        <v>10.8</v>
      </c>
      <c r="G36" s="142">
        <v>4.1000000000000005</v>
      </c>
      <c r="H36" s="142">
        <f t="shared" si="4"/>
        <v>8.0360000000000014</v>
      </c>
      <c r="I36" s="142">
        <f t="shared" si="5"/>
        <v>18.836000000000002</v>
      </c>
      <c r="J36" s="142">
        <f t="shared" si="6"/>
        <v>2.7639999999999993</v>
      </c>
    </row>
    <row r="37" spans="4:10" x14ac:dyDescent="0.25">
      <c r="D37" s="287"/>
      <c r="E37" s="141">
        <f t="shared" si="3"/>
        <v>7</v>
      </c>
      <c r="F37" s="142">
        <v>10.299999999999999</v>
      </c>
      <c r="G37" s="142">
        <v>4.1000000000000005</v>
      </c>
      <c r="H37" s="142">
        <f t="shared" si="4"/>
        <v>8.0360000000000014</v>
      </c>
      <c r="I37" s="142">
        <f t="shared" si="5"/>
        <v>18.335999999999999</v>
      </c>
      <c r="J37" s="142">
        <f t="shared" si="6"/>
        <v>2.2639999999999976</v>
      </c>
    </row>
    <row r="38" spans="4:10" x14ac:dyDescent="0.25">
      <c r="D38" s="287"/>
      <c r="E38" s="141">
        <f t="shared" si="3"/>
        <v>8</v>
      </c>
      <c r="F38" s="142">
        <v>11</v>
      </c>
      <c r="G38" s="142">
        <v>4.1000000000000005</v>
      </c>
      <c r="H38" s="142">
        <f t="shared" si="4"/>
        <v>8.0360000000000014</v>
      </c>
      <c r="I38" s="142">
        <f t="shared" si="5"/>
        <v>19.036000000000001</v>
      </c>
      <c r="J38" s="142">
        <f t="shared" si="6"/>
        <v>2.9639999999999986</v>
      </c>
    </row>
    <row r="39" spans="4:10" x14ac:dyDescent="0.25">
      <c r="D39" s="287"/>
      <c r="E39" s="141">
        <f t="shared" si="3"/>
        <v>9</v>
      </c>
      <c r="F39" s="142">
        <v>9.8000000000000007</v>
      </c>
      <c r="G39" s="142">
        <v>4.1000000000000005</v>
      </c>
      <c r="H39" s="142">
        <f t="shared" si="4"/>
        <v>8.0360000000000014</v>
      </c>
      <c r="I39" s="142">
        <f t="shared" si="5"/>
        <v>17.836000000000002</v>
      </c>
      <c r="J39" s="142">
        <f t="shared" si="6"/>
        <v>1.7639999999999993</v>
      </c>
    </row>
    <row r="40" spans="4:10" x14ac:dyDescent="0.25">
      <c r="D40" s="287"/>
      <c r="E40" s="141">
        <f t="shared" si="3"/>
        <v>10</v>
      </c>
      <c r="F40" s="142">
        <v>13</v>
      </c>
      <c r="G40" s="142">
        <v>4</v>
      </c>
      <c r="H40" s="142">
        <f t="shared" si="4"/>
        <v>7.84</v>
      </c>
      <c r="I40" s="142">
        <f t="shared" si="5"/>
        <v>20.84</v>
      </c>
      <c r="J40" s="142">
        <f t="shared" si="6"/>
        <v>5.16</v>
      </c>
    </row>
    <row r="41" spans="4:10" x14ac:dyDescent="0.25">
      <c r="D41" s="287"/>
      <c r="E41" s="141">
        <f t="shared" si="3"/>
        <v>11</v>
      </c>
      <c r="F41" s="142">
        <v>17.599999999999998</v>
      </c>
      <c r="G41" s="142">
        <v>4</v>
      </c>
      <c r="H41" s="142">
        <f t="shared" si="4"/>
        <v>7.84</v>
      </c>
      <c r="I41" s="142">
        <f t="shared" si="5"/>
        <v>25.439999999999998</v>
      </c>
      <c r="J41" s="142">
        <f t="shared" si="6"/>
        <v>9.759999999999998</v>
      </c>
    </row>
    <row r="42" spans="4:10" x14ac:dyDescent="0.25">
      <c r="D42" s="287"/>
      <c r="E42" s="141">
        <f t="shared" si="3"/>
        <v>12</v>
      </c>
      <c r="F42" s="142">
        <v>15.2</v>
      </c>
      <c r="G42" s="142">
        <v>3.9</v>
      </c>
      <c r="H42" s="142">
        <f t="shared" si="4"/>
        <v>7.6440000000000001</v>
      </c>
      <c r="I42" s="142">
        <f t="shared" si="5"/>
        <v>22.844000000000001</v>
      </c>
      <c r="J42" s="142">
        <f t="shared" si="6"/>
        <v>7.5559999999999992</v>
      </c>
    </row>
    <row r="43" spans="4:10" x14ac:dyDescent="0.25">
      <c r="D43" s="287"/>
      <c r="E43" s="141">
        <f t="shared" si="3"/>
        <v>13</v>
      </c>
      <c r="F43" s="142">
        <v>17</v>
      </c>
      <c r="G43" s="142">
        <v>3.6999999999999997</v>
      </c>
      <c r="H43" s="142">
        <f t="shared" si="4"/>
        <v>7.2519999999999998</v>
      </c>
      <c r="I43" s="142">
        <f t="shared" si="5"/>
        <v>24.251999999999999</v>
      </c>
      <c r="J43" s="142">
        <f t="shared" si="6"/>
        <v>9.7480000000000011</v>
      </c>
    </row>
    <row r="44" spans="4:10" x14ac:dyDescent="0.25">
      <c r="D44" s="287"/>
      <c r="E44" s="141">
        <f t="shared" si="3"/>
        <v>14</v>
      </c>
      <c r="F44" s="142">
        <v>17.899999999999999</v>
      </c>
      <c r="G44" s="142">
        <v>3.8</v>
      </c>
      <c r="H44" s="142">
        <f t="shared" si="4"/>
        <v>7.4479999999999995</v>
      </c>
      <c r="I44" s="142">
        <f t="shared" si="5"/>
        <v>25.347999999999999</v>
      </c>
      <c r="J44" s="142">
        <f t="shared" si="6"/>
        <v>10.451999999999998</v>
      </c>
    </row>
    <row r="45" spans="4:10" x14ac:dyDescent="0.25">
      <c r="D45" s="287"/>
      <c r="E45" s="141">
        <f t="shared" si="3"/>
        <v>15</v>
      </c>
      <c r="F45" s="142">
        <v>17.7</v>
      </c>
      <c r="G45" s="142">
        <v>3.8</v>
      </c>
      <c r="H45" s="142">
        <f t="shared" si="4"/>
        <v>7.4479999999999995</v>
      </c>
      <c r="I45" s="142">
        <f t="shared" si="5"/>
        <v>25.148</v>
      </c>
      <c r="J45" s="142">
        <f t="shared" si="6"/>
        <v>10.251999999999999</v>
      </c>
    </row>
    <row r="46" spans="4:10" x14ac:dyDescent="0.25">
      <c r="D46" s="287"/>
      <c r="E46" s="141">
        <f t="shared" si="3"/>
        <v>16</v>
      </c>
      <c r="F46" s="142">
        <v>19.100000000000001</v>
      </c>
      <c r="G46" s="142">
        <v>3.8</v>
      </c>
      <c r="H46" s="142">
        <f t="shared" si="4"/>
        <v>7.4479999999999995</v>
      </c>
      <c r="I46" s="142">
        <f t="shared" si="5"/>
        <v>26.548000000000002</v>
      </c>
      <c r="J46" s="142">
        <f t="shared" si="6"/>
        <v>11.652000000000001</v>
      </c>
    </row>
    <row r="47" spans="4:10" ht="13.5" customHeight="1" x14ac:dyDescent="0.25">
      <c r="D47" s="287"/>
      <c r="E47" s="141">
        <f t="shared" si="3"/>
        <v>17</v>
      </c>
      <c r="F47" s="142">
        <v>19.8</v>
      </c>
      <c r="G47" s="142">
        <v>3.8</v>
      </c>
      <c r="H47" s="142">
        <f t="shared" si="4"/>
        <v>7.4479999999999995</v>
      </c>
      <c r="I47" s="142">
        <f t="shared" si="5"/>
        <v>27.248000000000001</v>
      </c>
      <c r="J47" s="142">
        <f t="shared" si="6"/>
        <v>12.352</v>
      </c>
    </row>
    <row r="48" spans="4:10" x14ac:dyDescent="0.25">
      <c r="D48" s="287"/>
      <c r="E48" s="141">
        <f t="shared" si="3"/>
        <v>18</v>
      </c>
      <c r="F48" s="142">
        <v>19.600000000000001</v>
      </c>
      <c r="G48" s="142">
        <v>3.9</v>
      </c>
      <c r="H48" s="142">
        <f t="shared" si="4"/>
        <v>7.6440000000000001</v>
      </c>
      <c r="I48" s="142">
        <f t="shared" si="5"/>
        <v>27.244</v>
      </c>
      <c r="J48" s="142">
        <f t="shared" si="6"/>
        <v>11.956000000000001</v>
      </c>
    </row>
    <row r="49" spans="4:10" x14ac:dyDescent="0.25">
      <c r="D49" s="287"/>
      <c r="E49" s="141">
        <f t="shared" si="3"/>
        <v>19</v>
      </c>
      <c r="F49" s="142">
        <v>19.600000000000001</v>
      </c>
      <c r="G49" s="142">
        <v>3.9</v>
      </c>
      <c r="H49" s="142">
        <f t="shared" si="4"/>
        <v>7.6440000000000001</v>
      </c>
      <c r="I49" s="142">
        <f t="shared" si="5"/>
        <v>27.244</v>
      </c>
      <c r="J49" s="142">
        <f t="shared" si="6"/>
        <v>11.956000000000001</v>
      </c>
    </row>
    <row r="50" spans="4:10" x14ac:dyDescent="0.25">
      <c r="D50" s="287"/>
      <c r="E50" s="141">
        <f t="shared" si="3"/>
        <v>20</v>
      </c>
      <c r="F50" s="142">
        <v>21.4</v>
      </c>
      <c r="G50" s="142">
        <v>3.8</v>
      </c>
      <c r="H50" s="142">
        <f t="shared" si="4"/>
        <v>7.4479999999999995</v>
      </c>
      <c r="I50" s="142">
        <f t="shared" si="5"/>
        <v>28.847999999999999</v>
      </c>
      <c r="J50" s="142">
        <f t="shared" si="6"/>
        <v>13.951999999999998</v>
      </c>
    </row>
    <row r="51" spans="4:10" x14ac:dyDescent="0.25">
      <c r="D51" s="287"/>
      <c r="E51" s="141">
        <f t="shared" si="3"/>
        <v>21</v>
      </c>
      <c r="F51" s="142">
        <v>19.400000000000002</v>
      </c>
      <c r="G51" s="142">
        <v>3.8</v>
      </c>
      <c r="H51" s="142">
        <f t="shared" si="4"/>
        <v>7.4479999999999995</v>
      </c>
      <c r="I51" s="142">
        <f t="shared" si="5"/>
        <v>26.848000000000003</v>
      </c>
      <c r="J51" s="142">
        <f t="shared" si="6"/>
        <v>11.952000000000002</v>
      </c>
    </row>
    <row r="52" spans="4:10" x14ac:dyDescent="0.25">
      <c r="D52" s="287"/>
      <c r="E52" s="141">
        <f t="shared" si="3"/>
        <v>22</v>
      </c>
      <c r="F52" s="142">
        <v>19.100000000000001</v>
      </c>
      <c r="G52" s="142">
        <v>3.8</v>
      </c>
      <c r="H52" s="142">
        <f t="shared" si="4"/>
        <v>7.4479999999999995</v>
      </c>
      <c r="I52" s="142">
        <f t="shared" si="5"/>
        <v>26.548000000000002</v>
      </c>
      <c r="J52" s="142">
        <f t="shared" si="6"/>
        <v>11.652000000000001</v>
      </c>
    </row>
    <row r="53" spans="4:10" x14ac:dyDescent="0.25">
      <c r="D53" s="287"/>
      <c r="E53" s="141">
        <f t="shared" si="3"/>
        <v>23</v>
      </c>
      <c r="F53" s="142">
        <v>17.100000000000001</v>
      </c>
      <c r="G53" s="142">
        <v>3.6999999999999997</v>
      </c>
      <c r="H53" s="142">
        <f t="shared" si="4"/>
        <v>7.2519999999999998</v>
      </c>
      <c r="I53" s="142">
        <f t="shared" si="5"/>
        <v>24.352</v>
      </c>
      <c r="J53" s="142">
        <f t="shared" si="6"/>
        <v>9.8480000000000025</v>
      </c>
    </row>
    <row r="54" spans="4:10" x14ac:dyDescent="0.25">
      <c r="D54" s="287"/>
      <c r="E54" s="141">
        <f t="shared" si="3"/>
        <v>24</v>
      </c>
      <c r="F54" s="142">
        <v>17.599999999999998</v>
      </c>
      <c r="G54" s="142">
        <v>3.6999999999999997</v>
      </c>
      <c r="H54" s="142">
        <f t="shared" si="4"/>
        <v>7.2519999999999998</v>
      </c>
      <c r="I54" s="142">
        <f t="shared" si="5"/>
        <v>24.851999999999997</v>
      </c>
      <c r="J54" s="142">
        <f t="shared" si="6"/>
        <v>10.347999999999999</v>
      </c>
    </row>
    <row r="55" spans="4:10" x14ac:dyDescent="0.25">
      <c r="D55" s="287"/>
      <c r="E55" s="141">
        <f t="shared" si="3"/>
        <v>25</v>
      </c>
      <c r="F55" s="142">
        <v>19.5</v>
      </c>
      <c r="G55" s="142">
        <v>3.6999999999999997</v>
      </c>
      <c r="H55" s="142">
        <f t="shared" si="4"/>
        <v>7.2519999999999998</v>
      </c>
      <c r="I55" s="142">
        <f t="shared" si="5"/>
        <v>26.751999999999999</v>
      </c>
      <c r="J55" s="142">
        <f t="shared" si="6"/>
        <v>12.248000000000001</v>
      </c>
    </row>
    <row r="56" spans="4:10" x14ac:dyDescent="0.25">
      <c r="D56" s="287"/>
      <c r="E56" s="141">
        <f t="shared" si="3"/>
        <v>26</v>
      </c>
      <c r="F56" s="142">
        <v>18.399999999999999</v>
      </c>
      <c r="G56" s="142">
        <v>3.8</v>
      </c>
      <c r="H56" s="142">
        <f t="shared" si="4"/>
        <v>7.4479999999999995</v>
      </c>
      <c r="I56" s="142">
        <f t="shared" si="5"/>
        <v>25.847999999999999</v>
      </c>
      <c r="J56" s="142">
        <f t="shared" si="6"/>
        <v>10.951999999999998</v>
      </c>
    </row>
    <row r="57" spans="4:10" x14ac:dyDescent="0.25">
      <c r="D57" s="287"/>
      <c r="E57" s="141">
        <f t="shared" si="3"/>
        <v>27</v>
      </c>
      <c r="F57" s="142">
        <v>19</v>
      </c>
      <c r="G57" s="142">
        <v>3.5999999999999996</v>
      </c>
      <c r="H57" s="142">
        <f t="shared" si="4"/>
        <v>7.0559999999999992</v>
      </c>
      <c r="I57" s="142">
        <f t="shared" si="5"/>
        <v>26.055999999999997</v>
      </c>
      <c r="J57" s="142">
        <f t="shared" si="6"/>
        <v>11.944000000000001</v>
      </c>
    </row>
    <row r="58" spans="4:10" x14ac:dyDescent="0.25">
      <c r="D58" s="287"/>
      <c r="E58" s="141">
        <f t="shared" si="3"/>
        <v>28</v>
      </c>
      <c r="F58" s="142">
        <v>18.7</v>
      </c>
      <c r="G58" s="142">
        <v>3.5999999999999996</v>
      </c>
      <c r="H58" s="142">
        <f t="shared" si="4"/>
        <v>7.0559999999999992</v>
      </c>
      <c r="I58" s="142">
        <f t="shared" si="5"/>
        <v>25.756</v>
      </c>
      <c r="J58" s="142">
        <f t="shared" si="6"/>
        <v>11.644</v>
      </c>
    </row>
    <row r="59" spans="4:10" x14ac:dyDescent="0.25">
      <c r="D59" s="287"/>
      <c r="E59" s="141">
        <f t="shared" si="3"/>
        <v>29</v>
      </c>
      <c r="F59" s="142">
        <v>22.5</v>
      </c>
      <c r="G59" s="142">
        <v>3.5999999999999996</v>
      </c>
      <c r="H59" s="142">
        <f t="shared" si="4"/>
        <v>7.0559999999999992</v>
      </c>
      <c r="I59" s="142">
        <f t="shared" si="5"/>
        <v>29.555999999999997</v>
      </c>
      <c r="J59" s="142">
        <f t="shared" si="6"/>
        <v>15.444000000000001</v>
      </c>
    </row>
    <row r="60" spans="4:10" x14ac:dyDescent="0.25">
      <c r="D60" s="287"/>
      <c r="E60" s="141">
        <f t="shared" si="3"/>
        <v>30</v>
      </c>
      <c r="F60" s="142">
        <v>23.400000000000002</v>
      </c>
      <c r="G60" s="142">
        <v>3.5000000000000004</v>
      </c>
      <c r="H60" s="142">
        <f t="shared" si="4"/>
        <v>6.86</v>
      </c>
      <c r="I60" s="142">
        <f t="shared" si="5"/>
        <v>30.26</v>
      </c>
      <c r="J60" s="142">
        <f t="shared" si="6"/>
        <v>16.540000000000003</v>
      </c>
    </row>
    <row r="61" spans="4:10" x14ac:dyDescent="0.25">
      <c r="D61" s="287"/>
      <c r="E61" s="141">
        <f t="shared" si="3"/>
        <v>31</v>
      </c>
      <c r="F61" s="142">
        <v>23.1</v>
      </c>
      <c r="G61" s="142">
        <v>3.4000000000000004</v>
      </c>
      <c r="H61" s="142">
        <f t="shared" si="4"/>
        <v>6.6640000000000006</v>
      </c>
      <c r="I61" s="142">
        <f t="shared" si="5"/>
        <v>29.764000000000003</v>
      </c>
      <c r="J61" s="142">
        <f t="shared" si="6"/>
        <v>16.436</v>
      </c>
    </row>
    <row r="62" spans="4:10" x14ac:dyDescent="0.25">
      <c r="D62" s="287"/>
      <c r="E62" s="141">
        <f t="shared" si="3"/>
        <v>32</v>
      </c>
      <c r="F62" s="142">
        <v>22.3</v>
      </c>
      <c r="G62" s="142">
        <v>3.4000000000000004</v>
      </c>
      <c r="H62" s="142">
        <f t="shared" si="4"/>
        <v>6.6640000000000006</v>
      </c>
      <c r="I62" s="142">
        <f t="shared" si="5"/>
        <v>28.964000000000002</v>
      </c>
      <c r="J62" s="142">
        <f t="shared" si="6"/>
        <v>15.635999999999999</v>
      </c>
    </row>
    <row r="63" spans="4:10" x14ac:dyDescent="0.25">
      <c r="D63" s="287"/>
      <c r="E63" s="141">
        <f t="shared" si="3"/>
        <v>33</v>
      </c>
      <c r="F63" s="142">
        <v>19.400000000000002</v>
      </c>
      <c r="G63" s="142">
        <v>3.4000000000000004</v>
      </c>
      <c r="H63" s="142">
        <f t="shared" si="4"/>
        <v>6.6640000000000006</v>
      </c>
      <c r="I63" s="142">
        <f t="shared" si="5"/>
        <v>26.064000000000004</v>
      </c>
      <c r="J63" s="142">
        <f t="shared" si="6"/>
        <v>12.736000000000001</v>
      </c>
    </row>
    <row r="64" spans="4:10" x14ac:dyDescent="0.25">
      <c r="D64" s="287"/>
      <c r="E64" s="141">
        <f t="shared" si="3"/>
        <v>34</v>
      </c>
      <c r="F64" s="142">
        <v>17.8</v>
      </c>
      <c r="G64" s="142">
        <v>3.8</v>
      </c>
      <c r="H64" s="142">
        <f t="shared" si="4"/>
        <v>7.4479999999999995</v>
      </c>
      <c r="I64" s="142">
        <f t="shared" si="5"/>
        <v>25.248000000000001</v>
      </c>
      <c r="J64" s="142">
        <f t="shared" si="6"/>
        <v>10.352</v>
      </c>
    </row>
    <row r="65" spans="4:10" x14ac:dyDescent="0.25">
      <c r="D65" s="287"/>
      <c r="E65" s="141">
        <f t="shared" si="3"/>
        <v>35</v>
      </c>
      <c r="F65" s="142">
        <v>19.400000000000002</v>
      </c>
      <c r="G65" s="142">
        <v>4</v>
      </c>
      <c r="H65" s="142">
        <f t="shared" si="4"/>
        <v>7.84</v>
      </c>
      <c r="I65" s="142">
        <f t="shared" si="5"/>
        <v>27.240000000000002</v>
      </c>
      <c r="J65" s="142">
        <f t="shared" si="6"/>
        <v>11.560000000000002</v>
      </c>
    </row>
    <row r="66" spans="4:10" x14ac:dyDescent="0.25">
      <c r="D66" s="287"/>
      <c r="E66" s="141">
        <f t="shared" si="3"/>
        <v>36</v>
      </c>
      <c r="F66" s="142">
        <v>19.7</v>
      </c>
      <c r="G66" s="142">
        <v>4</v>
      </c>
      <c r="H66" s="142">
        <f t="shared" si="4"/>
        <v>7.84</v>
      </c>
      <c r="I66" s="142">
        <f t="shared" si="5"/>
        <v>27.54</v>
      </c>
      <c r="J66" s="142">
        <f t="shared" si="6"/>
        <v>11.86</v>
      </c>
    </row>
    <row r="67" spans="4:10" x14ac:dyDescent="0.25">
      <c r="D67" s="286"/>
      <c r="E67" s="141">
        <f t="shared" si="3"/>
        <v>37</v>
      </c>
      <c r="F67" s="142">
        <v>19.7</v>
      </c>
      <c r="G67" s="142">
        <v>4</v>
      </c>
      <c r="H67" s="142">
        <f t="shared" si="4"/>
        <v>7.84</v>
      </c>
      <c r="I67" s="142">
        <f t="shared" si="5"/>
        <v>27.54</v>
      </c>
      <c r="J67" s="142">
        <f t="shared" si="6"/>
        <v>11.86</v>
      </c>
    </row>
  </sheetData>
  <mergeCells count="2">
    <mergeCell ref="D6:D29"/>
    <mergeCell ref="D30:D67"/>
  </mergeCells>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1CBF3-DDB4-FB49-B2B0-8A06795BC36D}">
  <sheetPr codeName="Hoja63"/>
  <dimension ref="B2:F10"/>
  <sheetViews>
    <sheetView zoomScaleNormal="100" workbookViewId="0">
      <selection activeCell="G28" sqref="G28"/>
    </sheetView>
  </sheetViews>
  <sheetFormatPr baseColWidth="10" defaultColWidth="11.5" defaultRowHeight="13.5" x14ac:dyDescent="0.25"/>
  <cols>
    <col min="1" max="1" width="11.5" style="34" customWidth="1"/>
    <col min="2" max="2" width="90.75" style="34" customWidth="1"/>
    <col min="3" max="6" width="18.5" style="34" customWidth="1"/>
    <col min="7" max="7" width="15.5" style="34" customWidth="1"/>
    <col min="8" max="16384" width="11.5" style="34"/>
  </cols>
  <sheetData>
    <row r="2" spans="2:6" ht="33" customHeight="1" x14ac:dyDescent="0.25">
      <c r="B2" s="69" t="s">
        <v>391</v>
      </c>
    </row>
    <row r="3" spans="2:6" ht="24.75" customHeight="1" x14ac:dyDescent="0.25">
      <c r="B3" s="6" t="s">
        <v>182</v>
      </c>
    </row>
    <row r="5" spans="2:6" x14ac:dyDescent="0.25">
      <c r="B5" s="34" t="s">
        <v>437</v>
      </c>
      <c r="D5" s="140"/>
      <c r="E5" s="140" t="s">
        <v>198</v>
      </c>
      <c r="F5" s="140" t="s">
        <v>199</v>
      </c>
    </row>
    <row r="6" spans="2:6" x14ac:dyDescent="0.25">
      <c r="D6" s="141" t="s">
        <v>312</v>
      </c>
      <c r="E6" s="142">
        <v>68.7</v>
      </c>
      <c r="F6" s="142">
        <v>55.400000000000006</v>
      </c>
    </row>
    <row r="7" spans="2:6" x14ac:dyDescent="0.25">
      <c r="D7" s="141" t="s">
        <v>313</v>
      </c>
      <c r="E7" s="142">
        <v>20.800999999999998</v>
      </c>
      <c r="F7" s="142">
        <v>16.760999999999999</v>
      </c>
    </row>
    <row r="8" spans="2:6" x14ac:dyDescent="0.25">
      <c r="D8" s="141" t="s">
        <v>314</v>
      </c>
      <c r="E8" s="142">
        <v>4.5</v>
      </c>
      <c r="F8" s="142">
        <v>5.8000000000000007</v>
      </c>
    </row>
    <row r="9" spans="2:6" x14ac:dyDescent="0.25">
      <c r="D9" s="141" t="s">
        <v>373</v>
      </c>
      <c r="E9" s="142">
        <v>17.5</v>
      </c>
      <c r="F9" s="142">
        <v>10.299999999999999</v>
      </c>
    </row>
    <row r="10" spans="2:6" x14ac:dyDescent="0.25">
      <c r="D10" s="141" t="s">
        <v>374</v>
      </c>
      <c r="E10" s="142">
        <v>56.699999999999996</v>
      </c>
      <c r="F10" s="142">
        <v>33.900000000000006</v>
      </c>
    </row>
  </sheetData>
  <pageMargins left="0.7" right="0.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ADB3C-7D82-ED41-BCB3-11D00E3B08A9}">
  <sheetPr codeName="Hoja64"/>
  <dimension ref="A1:O19"/>
  <sheetViews>
    <sheetView showGridLines="0" topLeftCell="A2" zoomScaleNormal="100" workbookViewId="0"/>
  </sheetViews>
  <sheetFormatPr baseColWidth="10" defaultColWidth="11.5" defaultRowHeight="13.5" x14ac:dyDescent="0.25"/>
  <cols>
    <col min="1" max="1" width="21.25" style="19" customWidth="1"/>
    <col min="2" max="2" width="96.25" style="19" customWidth="1"/>
    <col min="3" max="3" width="16.75" style="19" customWidth="1"/>
    <col min="4" max="4" width="47.5" style="19" bestFit="1" customWidth="1"/>
    <col min="5" max="5" width="13.25" style="19" customWidth="1"/>
    <col min="6" max="10" width="11.25" style="19" customWidth="1"/>
    <col min="11" max="11" width="13.5" style="19" customWidth="1"/>
    <col min="12" max="12" width="11" style="19" customWidth="1"/>
    <col min="13" max="16384" width="11.5" style="19"/>
  </cols>
  <sheetData>
    <row r="1" spans="1:15" x14ac:dyDescent="0.25">
      <c r="A1" s="90"/>
      <c r="B1" s="88"/>
      <c r="C1" s="88"/>
      <c r="D1" s="88"/>
      <c r="E1" s="88"/>
      <c r="F1" s="88"/>
      <c r="G1" s="88"/>
      <c r="H1" s="88"/>
      <c r="I1" s="88"/>
      <c r="J1" s="88"/>
      <c r="K1" s="88"/>
      <c r="L1" s="88"/>
      <c r="M1" s="88"/>
      <c r="N1" s="88"/>
      <c r="O1" s="88"/>
    </row>
    <row r="2" spans="1:15" ht="33" customHeight="1" x14ac:dyDescent="0.25">
      <c r="A2" s="91"/>
      <c r="B2" s="30" t="s">
        <v>438</v>
      </c>
      <c r="C2" s="89"/>
      <c r="D2" s="88"/>
      <c r="E2" s="88"/>
      <c r="F2" s="88"/>
      <c r="G2" s="88"/>
      <c r="H2" s="88"/>
      <c r="I2" s="88"/>
      <c r="J2" s="88"/>
      <c r="K2" s="88"/>
      <c r="L2" s="88"/>
      <c r="M2" s="88"/>
      <c r="N2" s="88"/>
    </row>
    <row r="3" spans="1:15" ht="14.25" x14ac:dyDescent="0.25">
      <c r="B3" s="6" t="s">
        <v>164</v>
      </c>
    </row>
    <row r="5" spans="1:15" ht="25.5" x14ac:dyDescent="0.25">
      <c r="D5" s="140" t="s">
        <v>439</v>
      </c>
      <c r="E5" s="140" t="s">
        <v>57</v>
      </c>
      <c r="F5" s="140" t="s">
        <v>440</v>
      </c>
      <c r="G5" s="140" t="s">
        <v>441</v>
      </c>
      <c r="H5" s="140"/>
    </row>
    <row r="6" spans="1:15" x14ac:dyDescent="0.25">
      <c r="D6" s="198" t="s">
        <v>442</v>
      </c>
      <c r="E6" s="142">
        <v>6.2</v>
      </c>
      <c r="F6" s="142">
        <v>4.5</v>
      </c>
      <c r="G6" s="142">
        <v>6.4318181818181799</v>
      </c>
      <c r="H6" s="142">
        <v>1</v>
      </c>
    </row>
    <row r="7" spans="1:15" ht="25.5" x14ac:dyDescent="0.25">
      <c r="D7" s="198" t="s">
        <v>443</v>
      </c>
      <c r="E7" s="142">
        <v>6.42</v>
      </c>
      <c r="F7" s="142">
        <v>4.8333333333333304</v>
      </c>
      <c r="G7" s="142">
        <v>6.6363636363636402</v>
      </c>
      <c r="H7" s="142">
        <v>2</v>
      </c>
    </row>
    <row r="8" spans="1:15" ht="25.5" x14ac:dyDescent="0.25">
      <c r="D8" s="198" t="s">
        <v>444</v>
      </c>
      <c r="E8" s="142">
        <v>6.6041666666666696</v>
      </c>
      <c r="F8" s="142">
        <v>5.8</v>
      </c>
      <c r="G8" s="142">
        <v>6.6976744186046497</v>
      </c>
      <c r="H8" s="142">
        <v>3</v>
      </c>
    </row>
    <row r="9" spans="1:15" x14ac:dyDescent="0.25">
      <c r="D9" s="198" t="s">
        <v>445</v>
      </c>
      <c r="E9" s="142">
        <v>6.6122448979591804</v>
      </c>
      <c r="F9" s="142">
        <v>4.5999999999999996</v>
      </c>
      <c r="G9" s="142">
        <v>6.8409090909090899</v>
      </c>
      <c r="H9" s="142">
        <v>4</v>
      </c>
    </row>
    <row r="10" spans="1:15" ht="25.5" x14ac:dyDescent="0.25">
      <c r="D10" s="198" t="s">
        <v>446</v>
      </c>
      <c r="E10" s="142">
        <v>6.76</v>
      </c>
      <c r="F10" s="142">
        <v>5.8333333333333304</v>
      </c>
      <c r="G10" s="142">
        <v>6.8863636363636402</v>
      </c>
      <c r="H10" s="142">
        <v>5</v>
      </c>
    </row>
    <row r="11" spans="1:15" x14ac:dyDescent="0.25">
      <c r="D11" s="198" t="s">
        <v>447</v>
      </c>
      <c r="E11" s="142">
        <v>6.7755102040816304</v>
      </c>
      <c r="F11" s="142">
        <v>5.8</v>
      </c>
      <c r="G11" s="142">
        <v>6.8863636363636402</v>
      </c>
      <c r="H11" s="142">
        <v>6</v>
      </c>
    </row>
    <row r="12" spans="1:15" ht="25.5" x14ac:dyDescent="0.25">
      <c r="D12" s="198" t="s">
        <v>448</v>
      </c>
      <c r="E12" s="142">
        <v>6.86</v>
      </c>
      <c r="F12" s="142">
        <v>6.3333333333333304</v>
      </c>
      <c r="G12" s="142">
        <v>6.9318181818181799</v>
      </c>
      <c r="H12" s="142">
        <v>7</v>
      </c>
    </row>
    <row r="13" spans="1:15" ht="25.5" x14ac:dyDescent="0.25">
      <c r="D13" s="198" t="s">
        <v>449</v>
      </c>
      <c r="E13" s="142">
        <v>6.87755102040816</v>
      </c>
      <c r="F13" s="142">
        <v>5.6666666666666696</v>
      </c>
      <c r="G13" s="142">
        <v>7.0465116279069804</v>
      </c>
      <c r="H13" s="142">
        <v>8</v>
      </c>
    </row>
    <row r="14" spans="1:15" x14ac:dyDescent="0.25">
      <c r="D14" s="198" t="s">
        <v>450</v>
      </c>
      <c r="E14" s="142">
        <v>6.8979591836734704</v>
      </c>
      <c r="F14" s="142">
        <v>5.6</v>
      </c>
      <c r="G14" s="142">
        <v>7.0454545454545503</v>
      </c>
      <c r="H14" s="142">
        <v>9</v>
      </c>
    </row>
    <row r="15" spans="1:15" ht="25.5" x14ac:dyDescent="0.25">
      <c r="D15" s="198" t="s">
        <v>451</v>
      </c>
      <c r="E15" s="142">
        <v>6.9183673469387799</v>
      </c>
      <c r="F15" s="142">
        <v>6.2</v>
      </c>
      <c r="G15" s="142">
        <v>7</v>
      </c>
      <c r="H15" s="142">
        <v>10</v>
      </c>
    </row>
    <row r="16" spans="1:15" ht="25.5" x14ac:dyDescent="0.25">
      <c r="D16" s="198" t="s">
        <v>452</v>
      </c>
      <c r="E16" s="142">
        <v>6.96</v>
      </c>
      <c r="F16" s="142">
        <v>6.3333333333333304</v>
      </c>
      <c r="G16" s="142">
        <v>7.0454545454545503</v>
      </c>
      <c r="H16" s="142">
        <v>11</v>
      </c>
    </row>
    <row r="17" spans="4:8" ht="25.5" x14ac:dyDescent="0.25">
      <c r="D17" s="198" t="s">
        <v>453</v>
      </c>
      <c r="E17" s="142">
        <v>6.9795918367346896</v>
      </c>
      <c r="F17" s="142">
        <v>5.8</v>
      </c>
      <c r="G17" s="142">
        <v>7.1136363636363598</v>
      </c>
      <c r="H17" s="142">
        <v>12</v>
      </c>
    </row>
    <row r="18" spans="4:8" ht="38.25" x14ac:dyDescent="0.25">
      <c r="D18" s="198" t="s">
        <v>454</v>
      </c>
      <c r="E18" s="142">
        <v>7.1</v>
      </c>
      <c r="F18" s="142">
        <v>6.3333333333333304</v>
      </c>
      <c r="G18" s="142">
        <v>7.2045454545454497</v>
      </c>
      <c r="H18" s="142">
        <v>13</v>
      </c>
    </row>
    <row r="19" spans="4:8" ht="38.25" x14ac:dyDescent="0.25">
      <c r="D19" s="198" t="s">
        <v>455</v>
      </c>
      <c r="E19" s="142">
        <v>7.62</v>
      </c>
      <c r="F19" s="142">
        <v>7</v>
      </c>
      <c r="G19" s="142">
        <v>7.7045454545454497</v>
      </c>
      <c r="H19" s="142">
        <v>14</v>
      </c>
    </row>
  </sheetData>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008FB-50EE-9543-8213-8948FE8C1DBA}">
  <sheetPr codeName="Hoja65"/>
  <dimension ref="B2:U73"/>
  <sheetViews>
    <sheetView zoomScaleNormal="150" workbookViewId="0"/>
  </sheetViews>
  <sheetFormatPr baseColWidth="10" defaultColWidth="9.25" defaultRowHeight="13.5" x14ac:dyDescent="0.25"/>
  <cols>
    <col min="1" max="1" width="9.25" style="33"/>
    <col min="2" max="2" width="81" style="33" customWidth="1"/>
    <col min="3" max="3" width="6.75" style="33" customWidth="1"/>
    <col min="4" max="4" width="48.75" style="33" customWidth="1"/>
    <col min="5" max="6" width="9.25" style="33"/>
    <col min="7" max="7" width="9.75" style="33" customWidth="1"/>
    <col min="8" max="8" width="10" style="33" bestFit="1" customWidth="1"/>
    <col min="9" max="10" width="10" style="33" customWidth="1"/>
    <col min="11" max="11" width="10" style="33" bestFit="1" customWidth="1"/>
    <col min="12" max="12" width="11.75" style="33" bestFit="1" customWidth="1"/>
    <col min="13" max="13" width="10.25" style="33" customWidth="1"/>
    <col min="14" max="14" width="7.5" style="33" customWidth="1"/>
    <col min="15" max="15" width="28" style="33" customWidth="1"/>
    <col min="16" max="19" width="11.75" style="33" bestFit="1" customWidth="1"/>
    <col min="20" max="20" width="10.75" style="33" bestFit="1" customWidth="1"/>
    <col min="21" max="16384" width="9.25" style="33"/>
  </cols>
  <sheetData>
    <row r="2" spans="2:21" ht="33" x14ac:dyDescent="0.25">
      <c r="B2" s="69" t="s">
        <v>181</v>
      </c>
    </row>
    <row r="3" spans="2:21" ht="14.25" x14ac:dyDescent="0.25">
      <c r="B3" s="50" t="s">
        <v>191</v>
      </c>
    </row>
    <row r="5" spans="2:21" ht="16.5" x14ac:dyDescent="0.25">
      <c r="B5" s="87" t="s">
        <v>249</v>
      </c>
      <c r="C5" s="53"/>
      <c r="D5" s="51"/>
      <c r="P5" s="34"/>
      <c r="Q5" s="34"/>
      <c r="R5" s="34"/>
      <c r="S5" s="34"/>
      <c r="T5" s="34"/>
      <c r="U5" s="34"/>
    </row>
    <row r="6" spans="2:21" ht="25.5" x14ac:dyDescent="0.25">
      <c r="D6" s="140" t="s">
        <v>183</v>
      </c>
      <c r="E6" s="140">
        <v>2016</v>
      </c>
      <c r="F6" s="140">
        <v>2017</v>
      </c>
      <c r="G6" s="140">
        <v>2018</v>
      </c>
      <c r="H6" s="140">
        <v>2019</v>
      </c>
      <c r="I6" s="140" t="s">
        <v>57</v>
      </c>
      <c r="J6" s="140" t="s">
        <v>184</v>
      </c>
      <c r="N6" s="34"/>
      <c r="O6" s="34"/>
      <c r="P6" s="34"/>
      <c r="Q6" s="34"/>
      <c r="R6" s="34"/>
      <c r="S6" s="34"/>
      <c r="T6" s="34"/>
      <c r="U6" s="34"/>
    </row>
    <row r="7" spans="2:21" x14ac:dyDescent="0.25">
      <c r="D7" s="141" t="s">
        <v>253</v>
      </c>
      <c r="E7" s="145">
        <v>4677</v>
      </c>
      <c r="F7" s="145">
        <v>3897</v>
      </c>
      <c r="G7" s="145">
        <v>3573</v>
      </c>
      <c r="H7" s="145">
        <v>1558</v>
      </c>
      <c r="I7" s="145">
        <v>13705</v>
      </c>
      <c r="J7" s="145">
        <v>1140601</v>
      </c>
      <c r="N7" s="34"/>
      <c r="O7" s="34"/>
      <c r="P7" s="34"/>
      <c r="Q7" s="34"/>
      <c r="R7" s="34"/>
      <c r="S7" s="34"/>
      <c r="T7" s="34"/>
      <c r="U7" s="34"/>
    </row>
    <row r="8" spans="2:21" x14ac:dyDescent="0.25">
      <c r="D8" s="141" t="s">
        <v>80</v>
      </c>
      <c r="E8" s="145">
        <v>1896</v>
      </c>
      <c r="F8" s="145">
        <v>1495</v>
      </c>
      <c r="G8" s="145">
        <v>1358</v>
      </c>
      <c r="H8" s="145">
        <v>705</v>
      </c>
      <c r="I8" s="145">
        <v>5454</v>
      </c>
      <c r="J8" s="145">
        <v>526767</v>
      </c>
      <c r="N8" s="34"/>
      <c r="O8" s="34"/>
      <c r="P8" s="34"/>
      <c r="Q8" s="34"/>
      <c r="R8" s="34"/>
      <c r="S8" s="34"/>
      <c r="T8" s="34"/>
      <c r="U8" s="34"/>
    </row>
    <row r="9" spans="2:21" x14ac:dyDescent="0.25">
      <c r="D9" s="141" t="s">
        <v>81</v>
      </c>
      <c r="E9" s="145">
        <v>2781</v>
      </c>
      <c r="F9" s="145">
        <v>2402</v>
      </c>
      <c r="G9" s="145">
        <v>2215</v>
      </c>
      <c r="H9" s="145">
        <v>853</v>
      </c>
      <c r="I9" s="145">
        <v>8251</v>
      </c>
      <c r="J9" s="145">
        <v>613834</v>
      </c>
      <c r="N9" s="34"/>
      <c r="O9" s="34"/>
      <c r="P9" s="34"/>
      <c r="Q9" s="34"/>
      <c r="R9" s="34"/>
      <c r="S9" s="34"/>
      <c r="T9" s="34"/>
      <c r="U9" s="34"/>
    </row>
    <row r="10" spans="2:21" x14ac:dyDescent="0.25">
      <c r="D10" s="141" t="s">
        <v>254</v>
      </c>
      <c r="E10" s="141"/>
      <c r="F10" s="141"/>
      <c r="G10" s="141"/>
      <c r="H10" s="141"/>
      <c r="I10" s="141"/>
      <c r="J10" s="141"/>
      <c r="N10" s="34"/>
      <c r="O10" s="34"/>
    </row>
    <row r="11" spans="2:21" x14ac:dyDescent="0.25">
      <c r="D11" s="141" t="s">
        <v>80</v>
      </c>
      <c r="E11" s="142">
        <v>40.538806927517641</v>
      </c>
      <c r="F11" s="142">
        <v>38.362843212727739</v>
      </c>
      <c r="G11" s="142">
        <v>38.007276798208792</v>
      </c>
      <c r="H11" s="142">
        <v>45.250320924261871</v>
      </c>
      <c r="I11" s="142">
        <v>39.79569500182415</v>
      </c>
      <c r="J11" s="142">
        <v>46.183284075675893</v>
      </c>
    </row>
    <row r="12" spans="2:21" x14ac:dyDescent="0.25">
      <c r="D12" s="141" t="s">
        <v>81</v>
      </c>
      <c r="E12" s="142">
        <v>59.461193072482367</v>
      </c>
      <c r="F12" s="142">
        <v>61.637156787272261</v>
      </c>
      <c r="G12" s="142">
        <v>61.992723201791208</v>
      </c>
      <c r="H12" s="142">
        <v>54.749679075738122</v>
      </c>
      <c r="I12" s="142">
        <v>60.20430499817585</v>
      </c>
      <c r="J12" s="142">
        <v>53.816715924324107</v>
      </c>
    </row>
    <row r="15" spans="2:21" x14ac:dyDescent="0.25">
      <c r="B15" s="53"/>
    </row>
    <row r="16" spans="2:21" x14ac:dyDescent="0.25">
      <c r="B16" s="53"/>
    </row>
    <row r="17" spans="2:15" x14ac:dyDescent="0.25">
      <c r="B17" s="53"/>
    </row>
    <row r="18" spans="2:15" x14ac:dyDescent="0.25">
      <c r="B18" s="53"/>
    </row>
    <row r="21" spans="2:15" ht="16.5" x14ac:dyDescent="0.25">
      <c r="B21" s="87" t="s">
        <v>250</v>
      </c>
      <c r="O21" s="36"/>
    </row>
    <row r="22" spans="2:15" ht="25.5" x14ac:dyDescent="0.25">
      <c r="D22" s="140" t="s">
        <v>183</v>
      </c>
      <c r="E22" s="140">
        <v>2016</v>
      </c>
      <c r="F22" s="140">
        <v>2017</v>
      </c>
      <c r="G22" s="140">
        <v>2018</v>
      </c>
      <c r="H22" s="140">
        <v>2019</v>
      </c>
      <c r="I22" s="140" t="s">
        <v>57</v>
      </c>
      <c r="J22" s="140" t="s">
        <v>184</v>
      </c>
    </row>
    <row r="23" spans="2:15" x14ac:dyDescent="0.25">
      <c r="D23" s="141" t="s">
        <v>253</v>
      </c>
      <c r="E23" s="145">
        <v>4677</v>
      </c>
      <c r="F23" s="145">
        <v>3897</v>
      </c>
      <c r="G23" s="145">
        <v>3573</v>
      </c>
      <c r="H23" s="145">
        <v>1558</v>
      </c>
      <c r="I23" s="145">
        <v>13705</v>
      </c>
      <c r="J23" s="145">
        <v>1140601</v>
      </c>
    </row>
    <row r="24" spans="2:15" x14ac:dyDescent="0.25">
      <c r="D24" s="141" t="s">
        <v>185</v>
      </c>
      <c r="E24" s="145">
        <v>1969</v>
      </c>
      <c r="F24" s="145">
        <v>1651</v>
      </c>
      <c r="G24" s="145">
        <v>1410</v>
      </c>
      <c r="H24" s="145">
        <v>620</v>
      </c>
      <c r="I24" s="145">
        <v>5650</v>
      </c>
      <c r="J24" s="145">
        <v>279884</v>
      </c>
    </row>
    <row r="25" spans="2:15" x14ac:dyDescent="0.25">
      <c r="D25" s="141" t="s">
        <v>344</v>
      </c>
      <c r="E25" s="145">
        <v>1601</v>
      </c>
      <c r="F25" s="145">
        <v>1364</v>
      </c>
      <c r="G25" s="145">
        <v>1281</v>
      </c>
      <c r="H25" s="145">
        <v>581</v>
      </c>
      <c r="I25" s="145">
        <v>4827</v>
      </c>
      <c r="J25" s="145">
        <v>367486</v>
      </c>
    </row>
    <row r="26" spans="2:15" x14ac:dyDescent="0.25">
      <c r="D26" s="141" t="s">
        <v>345</v>
      </c>
      <c r="E26" s="145">
        <v>912</v>
      </c>
      <c r="F26" s="145">
        <v>713</v>
      </c>
      <c r="G26" s="145">
        <v>688</v>
      </c>
      <c r="H26" s="145">
        <v>268</v>
      </c>
      <c r="I26" s="145">
        <v>2581</v>
      </c>
      <c r="J26" s="145">
        <v>271248</v>
      </c>
    </row>
    <row r="27" spans="2:15" x14ac:dyDescent="0.25">
      <c r="D27" s="141" t="s">
        <v>379</v>
      </c>
      <c r="E27" s="145">
        <v>192</v>
      </c>
      <c r="F27" s="145">
        <v>168</v>
      </c>
      <c r="G27" s="145">
        <v>190</v>
      </c>
      <c r="H27" s="145">
        <v>88</v>
      </c>
      <c r="I27" s="145">
        <v>638</v>
      </c>
      <c r="J27" s="145">
        <v>221983</v>
      </c>
    </row>
    <row r="28" spans="2:15" x14ac:dyDescent="0.25">
      <c r="D28" s="141" t="s">
        <v>380</v>
      </c>
      <c r="E28" s="145">
        <v>3</v>
      </c>
      <c r="F28" s="145">
        <v>1</v>
      </c>
      <c r="G28" s="145">
        <v>4</v>
      </c>
      <c r="H28" s="145">
        <v>1</v>
      </c>
      <c r="I28" s="145">
        <v>9</v>
      </c>
      <c r="J28" s="145"/>
    </row>
    <row r="29" spans="2:15" x14ac:dyDescent="0.25">
      <c r="D29" s="141" t="s">
        <v>254</v>
      </c>
      <c r="E29" s="141"/>
      <c r="F29" s="141"/>
      <c r="G29" s="141"/>
      <c r="H29" s="141"/>
      <c r="I29" s="141"/>
      <c r="J29" s="141"/>
    </row>
    <row r="30" spans="2:15" x14ac:dyDescent="0.25">
      <c r="D30" s="141" t="s">
        <v>185</v>
      </c>
      <c r="E30" s="142">
        <v>42.099636519136197</v>
      </c>
      <c r="F30" s="142">
        <v>42.365922504490634</v>
      </c>
      <c r="G30" s="142">
        <v>39.462636439966417</v>
      </c>
      <c r="H30" s="142">
        <v>39.794608472400512</v>
      </c>
      <c r="I30" s="142">
        <v>41.225829989055093</v>
      </c>
      <c r="J30" s="142">
        <v>24.5</v>
      </c>
    </row>
    <row r="31" spans="2:15" x14ac:dyDescent="0.25">
      <c r="D31" s="141" t="s">
        <v>344</v>
      </c>
      <c r="E31" s="142">
        <v>34.231344879196065</v>
      </c>
      <c r="F31" s="142">
        <v>35.00128303823454</v>
      </c>
      <c r="G31" s="142">
        <v>35.852225020990765</v>
      </c>
      <c r="H31" s="142">
        <v>37.291399229781774</v>
      </c>
      <c r="I31" s="142">
        <v>35.220722364100695</v>
      </c>
      <c r="J31" s="142">
        <v>32.200000000000003</v>
      </c>
    </row>
    <row r="32" spans="2:15" x14ac:dyDescent="0.25">
      <c r="D32" s="141" t="s">
        <v>345</v>
      </c>
      <c r="E32" s="142">
        <v>19.499679281590762</v>
      </c>
      <c r="F32" s="142">
        <v>18.296125224531689</v>
      </c>
      <c r="G32" s="142">
        <v>19.255527567870136</v>
      </c>
      <c r="H32" s="142">
        <v>17.201540436456998</v>
      </c>
      <c r="I32" s="142">
        <v>18.83254286756658</v>
      </c>
      <c r="J32" s="142">
        <v>23.8</v>
      </c>
    </row>
    <row r="33" spans="2:21" x14ac:dyDescent="0.25">
      <c r="D33" s="141" t="s">
        <v>379</v>
      </c>
      <c r="E33" s="142">
        <v>4.1051956382296337</v>
      </c>
      <c r="F33" s="142">
        <v>4.3110084680523482</v>
      </c>
      <c r="G33" s="142">
        <v>5.3176602294990198</v>
      </c>
      <c r="H33" s="142">
        <v>5.6482670089858793</v>
      </c>
      <c r="I33" s="142">
        <v>4.6552353155782562</v>
      </c>
      <c r="J33" s="142">
        <v>19.5</v>
      </c>
    </row>
    <row r="34" spans="2:21" x14ac:dyDescent="0.25">
      <c r="D34" s="141" t="s">
        <v>380</v>
      </c>
      <c r="E34" s="142">
        <v>6.4143681847338027E-2</v>
      </c>
      <c r="F34" s="142">
        <v>2.5660764690787787E-2</v>
      </c>
      <c r="G34" s="142">
        <v>0.11195074167366359</v>
      </c>
      <c r="H34" s="142">
        <v>6.4184852374839535E-2</v>
      </c>
      <c r="I34" s="142">
        <v>6.5669463699379788E-2</v>
      </c>
      <c r="J34" s="142">
        <v>0</v>
      </c>
    </row>
    <row r="35" spans="2:21" ht="16.5" x14ac:dyDescent="0.25">
      <c r="D35" s="51"/>
      <c r="G35" s="36"/>
    </row>
    <row r="37" spans="2:21" ht="16.5" x14ac:dyDescent="0.25">
      <c r="B37" s="51"/>
      <c r="O37" s="36"/>
      <c r="P37" s="34"/>
      <c r="Q37" s="34"/>
      <c r="R37" s="34"/>
      <c r="S37" s="34"/>
      <c r="T37" s="34"/>
      <c r="U37" s="34"/>
    </row>
    <row r="38" spans="2:21" x14ac:dyDescent="0.25">
      <c r="O38" s="34"/>
      <c r="P38" s="34"/>
      <c r="Q38" s="34"/>
      <c r="R38" s="34"/>
      <c r="S38" s="34"/>
      <c r="T38" s="34"/>
      <c r="U38" s="34"/>
    </row>
    <row r="39" spans="2:21" x14ac:dyDescent="0.25">
      <c r="U39" s="34"/>
    </row>
    <row r="40" spans="2:21" ht="25.5" x14ac:dyDescent="0.25">
      <c r="B40" s="87" t="s">
        <v>342</v>
      </c>
      <c r="D40" s="140" t="s">
        <v>183</v>
      </c>
      <c r="E40" s="140">
        <v>2016</v>
      </c>
      <c r="F40" s="140">
        <v>2017</v>
      </c>
      <c r="G40" s="140">
        <v>2018</v>
      </c>
      <c r="H40" s="140">
        <v>2019</v>
      </c>
      <c r="I40" s="140" t="s">
        <v>57</v>
      </c>
      <c r="J40" s="140" t="s">
        <v>184</v>
      </c>
      <c r="U40" s="34"/>
    </row>
    <row r="41" spans="2:21" x14ac:dyDescent="0.25">
      <c r="D41" s="141" t="s">
        <v>253</v>
      </c>
      <c r="E41" s="145">
        <v>4677</v>
      </c>
      <c r="F41" s="145">
        <v>3897</v>
      </c>
      <c r="G41" s="145">
        <v>3573</v>
      </c>
      <c r="H41" s="145">
        <v>1558</v>
      </c>
      <c r="I41" s="145">
        <v>13705</v>
      </c>
      <c r="J41" s="145">
        <v>1140601</v>
      </c>
      <c r="U41" s="34"/>
    </row>
    <row r="42" spans="2:21" x14ac:dyDescent="0.25">
      <c r="D42" s="141" t="s">
        <v>150</v>
      </c>
      <c r="E42" s="145">
        <v>2184</v>
      </c>
      <c r="F42" s="145">
        <v>1748</v>
      </c>
      <c r="G42" s="145">
        <v>1678</v>
      </c>
      <c r="H42" s="145">
        <v>753</v>
      </c>
      <c r="I42" s="145">
        <v>6363</v>
      </c>
      <c r="J42" s="145">
        <v>809014</v>
      </c>
      <c r="U42" s="34"/>
    </row>
    <row r="43" spans="2:21" x14ac:dyDescent="0.25">
      <c r="D43" s="141" t="s">
        <v>149</v>
      </c>
      <c r="E43" s="145">
        <v>1100</v>
      </c>
      <c r="F43" s="145">
        <v>896</v>
      </c>
      <c r="G43" s="145">
        <v>837</v>
      </c>
      <c r="H43" s="145">
        <v>302</v>
      </c>
      <c r="I43" s="145">
        <v>3135</v>
      </c>
      <c r="J43" s="145">
        <v>149764</v>
      </c>
      <c r="U43" s="34"/>
    </row>
    <row r="44" spans="2:21" x14ac:dyDescent="0.25">
      <c r="D44" s="141" t="s">
        <v>148</v>
      </c>
      <c r="E44" s="145">
        <v>1390</v>
      </c>
      <c r="F44" s="145">
        <v>1252</v>
      </c>
      <c r="G44" s="145">
        <v>1054</v>
      </c>
      <c r="H44" s="145">
        <v>502</v>
      </c>
      <c r="I44" s="145">
        <v>4198</v>
      </c>
      <c r="J44" s="145">
        <v>181823</v>
      </c>
      <c r="U44" s="34"/>
    </row>
    <row r="45" spans="2:21" x14ac:dyDescent="0.25">
      <c r="D45" s="141" t="s">
        <v>380</v>
      </c>
      <c r="E45" s="145">
        <v>3</v>
      </c>
      <c r="F45" s="145">
        <v>1</v>
      </c>
      <c r="G45" s="145">
        <v>4</v>
      </c>
      <c r="H45" s="145">
        <v>1</v>
      </c>
      <c r="I45" s="145">
        <v>9</v>
      </c>
      <c r="J45" s="145"/>
      <c r="U45" s="34"/>
    </row>
    <row r="46" spans="2:21" x14ac:dyDescent="0.25">
      <c r="D46" s="141" t="s">
        <v>254</v>
      </c>
      <c r="E46" s="141"/>
      <c r="F46" s="141"/>
      <c r="G46" s="141"/>
      <c r="H46" s="141"/>
      <c r="I46" s="141"/>
      <c r="J46" s="141"/>
      <c r="U46" s="34"/>
    </row>
    <row r="47" spans="2:21" x14ac:dyDescent="0.25">
      <c r="D47" s="141" t="s">
        <v>150</v>
      </c>
      <c r="E47" s="142">
        <v>46.696600384862094</v>
      </c>
      <c r="F47" s="142">
        <v>44.855016679497048</v>
      </c>
      <c r="G47" s="142">
        <v>46.963336132101873</v>
      </c>
      <c r="H47" s="142">
        <v>48.331193838254173</v>
      </c>
      <c r="I47" s="142">
        <v>46.428310835461509</v>
      </c>
      <c r="J47" s="142">
        <v>70.928747213092052</v>
      </c>
    </row>
    <row r="48" spans="2:21" x14ac:dyDescent="0.25">
      <c r="D48" s="141" t="s">
        <v>149</v>
      </c>
      <c r="E48" s="142">
        <v>23.519350010690612</v>
      </c>
      <c r="F48" s="142">
        <v>22.992045162945857</v>
      </c>
      <c r="G48" s="142">
        <v>23.425692695214106</v>
      </c>
      <c r="H48" s="142">
        <v>19.383825417201543</v>
      </c>
      <c r="I48" s="142">
        <v>22.874863188617294</v>
      </c>
      <c r="J48" s="142">
        <v>13.130270795834829</v>
      </c>
    </row>
    <row r="49" spans="2:20" x14ac:dyDescent="0.25">
      <c r="D49" s="141" t="s">
        <v>148</v>
      </c>
      <c r="E49" s="142">
        <v>29.71990592259996</v>
      </c>
      <c r="F49" s="142">
        <v>32.127277392866304</v>
      </c>
      <c r="G49" s="142">
        <v>29.499020431010354</v>
      </c>
      <c r="H49" s="142">
        <v>32.220795892169448</v>
      </c>
      <c r="I49" s="142">
        <v>30.631156512221818</v>
      </c>
      <c r="J49" s="142">
        <v>15.940981991073128</v>
      </c>
    </row>
    <row r="50" spans="2:20" x14ac:dyDescent="0.25">
      <c r="D50" s="141" t="s">
        <v>380</v>
      </c>
      <c r="E50" s="142">
        <v>6.4143681847338027E-2</v>
      </c>
      <c r="F50" s="142">
        <v>2.5660764690787787E-2</v>
      </c>
      <c r="G50" s="142">
        <v>0.11195074167366359</v>
      </c>
      <c r="H50" s="142">
        <v>6.4184852374839535E-2</v>
      </c>
      <c r="I50" s="142">
        <v>6.5669463699379788E-2</v>
      </c>
      <c r="J50" s="142"/>
    </row>
    <row r="53" spans="2:20" x14ac:dyDescent="0.25">
      <c r="B53" s="57"/>
    </row>
    <row r="54" spans="2:20" x14ac:dyDescent="0.25">
      <c r="B54" s="57"/>
    </row>
    <row r="55" spans="2:20" x14ac:dyDescent="0.25">
      <c r="B55" s="57"/>
    </row>
    <row r="56" spans="2:20" x14ac:dyDescent="0.25">
      <c r="B56" s="57"/>
    </row>
    <row r="57" spans="2:20" x14ac:dyDescent="0.25">
      <c r="B57" s="57"/>
      <c r="O57" s="34"/>
      <c r="P57" s="34"/>
      <c r="Q57" s="34"/>
      <c r="R57" s="34"/>
      <c r="S57" s="34"/>
      <c r="T57" s="34"/>
    </row>
    <row r="58" spans="2:20" ht="16.5" x14ac:dyDescent="0.25">
      <c r="B58" s="51"/>
      <c r="O58" s="34"/>
      <c r="P58" s="34"/>
      <c r="Q58" s="34"/>
      <c r="R58" s="34"/>
      <c r="S58" s="34"/>
      <c r="T58" s="34"/>
    </row>
    <row r="59" spans="2:20" ht="14.25" x14ac:dyDescent="0.25">
      <c r="B59" s="87" t="s">
        <v>456</v>
      </c>
      <c r="D59" s="140" t="s">
        <v>183</v>
      </c>
      <c r="E59" s="140">
        <v>2016</v>
      </c>
      <c r="F59" s="140">
        <v>2017</v>
      </c>
      <c r="G59" s="140">
        <v>2018</v>
      </c>
      <c r="H59" s="140">
        <v>2019</v>
      </c>
      <c r="I59" s="140" t="s">
        <v>57</v>
      </c>
      <c r="O59" s="34"/>
      <c r="P59" s="34"/>
      <c r="Q59" s="34"/>
      <c r="R59" s="34"/>
      <c r="S59" s="34"/>
      <c r="T59" s="34"/>
    </row>
    <row r="60" spans="2:20" x14ac:dyDescent="0.25">
      <c r="D60" s="141" t="s">
        <v>253</v>
      </c>
      <c r="E60" s="145">
        <v>4763</v>
      </c>
      <c r="F60" s="145">
        <v>3937</v>
      </c>
      <c r="G60" s="145">
        <v>3617</v>
      </c>
      <c r="H60" s="145">
        <v>1644</v>
      </c>
      <c r="I60" s="145">
        <v>13961</v>
      </c>
      <c r="O60" s="34"/>
      <c r="P60" s="34"/>
      <c r="Q60" s="34"/>
      <c r="R60" s="34"/>
      <c r="S60" s="34"/>
      <c r="T60" s="34"/>
    </row>
    <row r="61" spans="2:20" x14ac:dyDescent="0.25">
      <c r="D61" s="141" t="s">
        <v>457</v>
      </c>
      <c r="E61" s="145">
        <v>436</v>
      </c>
      <c r="F61" s="145">
        <v>293</v>
      </c>
      <c r="G61" s="145">
        <v>411</v>
      </c>
      <c r="H61" s="145">
        <v>52</v>
      </c>
      <c r="I61" s="145">
        <v>1192</v>
      </c>
      <c r="O61" s="34"/>
      <c r="P61" s="34"/>
      <c r="Q61" s="34"/>
      <c r="R61" s="34"/>
      <c r="S61" s="34"/>
      <c r="T61" s="34"/>
    </row>
    <row r="62" spans="2:20" x14ac:dyDescent="0.25">
      <c r="D62" s="141" t="s">
        <v>458</v>
      </c>
      <c r="E62" s="145">
        <v>661</v>
      </c>
      <c r="F62" s="145">
        <v>158</v>
      </c>
      <c r="G62" s="145">
        <v>124</v>
      </c>
      <c r="H62" s="145">
        <v>17</v>
      </c>
      <c r="I62" s="145">
        <v>960</v>
      </c>
      <c r="O62" s="34"/>
      <c r="P62" s="34"/>
      <c r="Q62" s="34"/>
      <c r="R62" s="34"/>
      <c r="S62" s="34"/>
      <c r="T62" s="34"/>
    </row>
    <row r="63" spans="2:20" x14ac:dyDescent="0.25">
      <c r="D63" s="141" t="s">
        <v>459</v>
      </c>
      <c r="E63" s="145">
        <v>352</v>
      </c>
      <c r="F63" s="145">
        <v>321</v>
      </c>
      <c r="G63" s="145">
        <v>208</v>
      </c>
      <c r="H63" s="145">
        <v>246</v>
      </c>
      <c r="I63" s="145">
        <v>1127</v>
      </c>
      <c r="O63" s="34"/>
      <c r="P63" s="34"/>
      <c r="Q63" s="34"/>
      <c r="R63" s="34"/>
      <c r="S63" s="34"/>
      <c r="T63" s="34"/>
    </row>
    <row r="64" spans="2:20" x14ac:dyDescent="0.25">
      <c r="D64" s="141" t="s">
        <v>460</v>
      </c>
      <c r="E64" s="145">
        <v>1767</v>
      </c>
      <c r="F64" s="145">
        <v>1861</v>
      </c>
      <c r="G64" s="145">
        <v>1506</v>
      </c>
      <c r="H64" s="145">
        <v>659</v>
      </c>
      <c r="I64" s="145">
        <v>5793</v>
      </c>
      <c r="O64" s="34"/>
      <c r="P64" s="34"/>
      <c r="Q64" s="34"/>
      <c r="R64" s="34"/>
      <c r="S64" s="34"/>
      <c r="T64" s="34"/>
    </row>
    <row r="65" spans="4:20" x14ac:dyDescent="0.25">
      <c r="D65" s="141" t="s">
        <v>461</v>
      </c>
      <c r="E65" s="145">
        <v>433</v>
      </c>
      <c r="F65" s="145">
        <v>391</v>
      </c>
      <c r="G65" s="145">
        <v>304</v>
      </c>
      <c r="H65" s="145">
        <v>0</v>
      </c>
      <c r="I65" s="145">
        <v>1128</v>
      </c>
      <c r="O65" s="34"/>
      <c r="P65" s="34"/>
      <c r="Q65" s="34"/>
      <c r="R65" s="34"/>
      <c r="S65" s="34"/>
      <c r="T65" s="34"/>
    </row>
    <row r="66" spans="4:20" x14ac:dyDescent="0.25">
      <c r="D66" s="141" t="s">
        <v>462</v>
      </c>
      <c r="E66" s="145">
        <v>1114</v>
      </c>
      <c r="F66" s="145">
        <v>913</v>
      </c>
      <c r="G66" s="145">
        <v>1064</v>
      </c>
      <c r="H66" s="145">
        <v>670</v>
      </c>
      <c r="I66" s="145">
        <v>3761</v>
      </c>
    </row>
    <row r="67" spans="4:20" x14ac:dyDescent="0.25">
      <c r="D67" s="141" t="s">
        <v>254</v>
      </c>
      <c r="E67" s="141"/>
      <c r="F67" s="141"/>
      <c r="G67" s="141"/>
      <c r="H67" s="141"/>
      <c r="I67" s="141"/>
    </row>
    <row r="68" spans="4:20" x14ac:dyDescent="0.25">
      <c r="D68" s="141" t="s">
        <v>457</v>
      </c>
      <c r="E68" s="142">
        <v>9.1538946042410245</v>
      </c>
      <c r="F68" s="142">
        <v>7.4422148844297693</v>
      </c>
      <c r="G68" s="142">
        <v>11.363008017694222</v>
      </c>
      <c r="H68" s="142">
        <v>3.1630170316301705</v>
      </c>
      <c r="I68" s="142">
        <v>8.5380703388009458</v>
      </c>
    </row>
    <row r="69" spans="4:20" x14ac:dyDescent="0.25">
      <c r="D69" s="141" t="s">
        <v>458</v>
      </c>
      <c r="E69" s="142">
        <v>13.877808104136049</v>
      </c>
      <c r="F69" s="142">
        <v>4.013208026416053</v>
      </c>
      <c r="G69" s="142">
        <v>3.4282554603262372</v>
      </c>
      <c r="H69" s="142">
        <v>1.0340632603406326</v>
      </c>
      <c r="I69" s="142">
        <v>6.8762982594370028</v>
      </c>
    </row>
    <row r="70" spans="4:20" x14ac:dyDescent="0.25">
      <c r="D70" s="141" t="s">
        <v>459</v>
      </c>
      <c r="E70" s="142">
        <v>7.3903002309468819</v>
      </c>
      <c r="F70" s="142">
        <v>8.1534163068326144</v>
      </c>
      <c r="G70" s="142">
        <v>5.7506220624827211</v>
      </c>
      <c r="H70" s="142">
        <v>14.963503649635038</v>
      </c>
      <c r="I70" s="142">
        <v>8.0724876441515647</v>
      </c>
    </row>
    <row r="71" spans="4:20" x14ac:dyDescent="0.25">
      <c r="D71" s="141" t="s">
        <v>460</v>
      </c>
      <c r="E71" s="142">
        <v>37.098467352508926</v>
      </c>
      <c r="F71" s="142">
        <v>47.269494538989079</v>
      </c>
      <c r="G71" s="142">
        <v>41.636715510091236</v>
      </c>
      <c r="H71" s="142">
        <v>40.085158150851576</v>
      </c>
      <c r="I71" s="142">
        <v>41.494162309290168</v>
      </c>
    </row>
    <row r="72" spans="4:20" x14ac:dyDescent="0.25">
      <c r="D72" s="141" t="s">
        <v>461</v>
      </c>
      <c r="E72" s="142">
        <v>9.0909090909090917</v>
      </c>
      <c r="F72" s="142">
        <v>9.931419862839725</v>
      </c>
      <c r="G72" s="142">
        <v>8.4047553220901285</v>
      </c>
      <c r="H72" s="142">
        <v>0</v>
      </c>
      <c r="I72" s="142">
        <v>8.0796504548384789</v>
      </c>
    </row>
    <row r="73" spans="4:20" x14ac:dyDescent="0.25">
      <c r="D73" s="141" t="s">
        <v>462</v>
      </c>
      <c r="E73" s="142">
        <v>23.388620617258031</v>
      </c>
      <c r="F73" s="142">
        <v>23.190246380492759</v>
      </c>
      <c r="G73" s="142">
        <v>29.416643627315452</v>
      </c>
      <c r="H73" s="142">
        <v>40.754257907542581</v>
      </c>
      <c r="I73" s="142">
        <v>26.939330993481843</v>
      </c>
    </row>
  </sheetData>
  <pageMargins left="0.7" right="0.7" top="0.75" bottom="0.75" header="0.3" footer="0.3"/>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7713B-50B4-C247-A612-FAFC509E38FD}">
  <sheetPr codeName="Hoja66"/>
  <dimension ref="B3:O10"/>
  <sheetViews>
    <sheetView workbookViewId="0"/>
  </sheetViews>
  <sheetFormatPr baseColWidth="10" defaultColWidth="11.5" defaultRowHeight="13.5" x14ac:dyDescent="0.25"/>
  <cols>
    <col min="1" max="1" width="11.5" style="34"/>
    <col min="2" max="2" width="71.75" style="34" customWidth="1"/>
    <col min="3" max="3" width="11.5" style="34"/>
    <col min="4" max="4" width="34" style="34" bestFit="1" customWidth="1"/>
    <col min="5" max="13" width="11.5" style="34"/>
    <col min="14" max="14" width="13" style="34" bestFit="1" customWidth="1"/>
    <col min="15" max="16384" width="11.5" style="34"/>
  </cols>
  <sheetData>
    <row r="3" spans="2:15" ht="33" customHeight="1" x14ac:dyDescent="0.25">
      <c r="B3" s="168" t="s">
        <v>350</v>
      </c>
    </row>
    <row r="4" spans="2:15" ht="14.25" x14ac:dyDescent="0.25">
      <c r="B4" s="50" t="s">
        <v>191</v>
      </c>
    </row>
    <row r="5" spans="2:15" x14ac:dyDescent="0.25">
      <c r="D5" s="140" t="s">
        <v>73</v>
      </c>
      <c r="E5" s="140">
        <v>2016</v>
      </c>
      <c r="F5" s="140">
        <v>2017</v>
      </c>
      <c r="G5" s="140">
        <v>2018</v>
      </c>
    </row>
    <row r="6" spans="2:15" x14ac:dyDescent="0.25">
      <c r="D6" s="141" t="s">
        <v>193</v>
      </c>
      <c r="E6" s="145">
        <v>9.9</v>
      </c>
      <c r="F6" s="145">
        <v>8.6</v>
      </c>
      <c r="G6" s="145">
        <v>8.5</v>
      </c>
    </row>
    <row r="7" spans="2:15" x14ac:dyDescent="0.25">
      <c r="D7" s="141" t="s">
        <v>194</v>
      </c>
      <c r="E7" s="145">
        <v>2.1</v>
      </c>
      <c r="F7" s="145">
        <v>2.4</v>
      </c>
      <c r="G7" s="145">
        <v>2.5</v>
      </c>
    </row>
    <row r="8" spans="2:15" ht="15.75" x14ac:dyDescent="0.25">
      <c r="D8" s="141" t="s">
        <v>192</v>
      </c>
      <c r="E8" s="145">
        <v>12</v>
      </c>
      <c r="F8" s="145">
        <v>11</v>
      </c>
      <c r="G8" s="145">
        <v>11</v>
      </c>
      <c r="M8" s="93"/>
      <c r="N8" s="93"/>
      <c r="O8" s="94"/>
    </row>
    <row r="9" spans="2:15" x14ac:dyDescent="0.25">
      <c r="M9" s="93"/>
      <c r="N9" s="93"/>
    </row>
    <row r="10" spans="2:15" x14ac:dyDescent="0.25">
      <c r="M10" s="93"/>
      <c r="N10" s="93"/>
    </row>
  </sheetData>
  <pageMargins left="0.7" right="0.7" top="0.75" bottom="0.75" header="0.3" footer="0.3"/>
  <pageSetup paperSize="9" orientation="portrait" verticalDpi="0"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7C265-BCB3-BC47-A412-648746703866}">
  <sheetPr codeName="Hoja67"/>
  <dimension ref="B2:K50"/>
  <sheetViews>
    <sheetView zoomScaleNormal="100" workbookViewId="0"/>
  </sheetViews>
  <sheetFormatPr baseColWidth="10" defaultColWidth="11.5" defaultRowHeight="13.5" x14ac:dyDescent="0.25"/>
  <cols>
    <col min="1" max="1" width="11.5" style="34"/>
    <col min="2" max="2" width="90.75" style="34" customWidth="1"/>
    <col min="3" max="3" width="11.5" style="34"/>
    <col min="4" max="4" width="26.25" style="34" bestFit="1" customWidth="1"/>
    <col min="5" max="7" width="11.5" style="34"/>
    <col min="8" max="8" width="8.75" style="34" customWidth="1"/>
    <col min="9" max="9" width="25.75" style="34" customWidth="1"/>
    <col min="10" max="12" width="21.25" style="34" customWidth="1"/>
    <col min="13" max="16384" width="11.5" style="34"/>
  </cols>
  <sheetData>
    <row r="2" spans="2:11" ht="33" customHeight="1" x14ac:dyDescent="0.25">
      <c r="B2" s="64" t="s">
        <v>463</v>
      </c>
      <c r="C2" s="47"/>
      <c r="D2" s="47"/>
      <c r="E2" s="47"/>
      <c r="F2" s="47"/>
      <c r="G2" s="47"/>
      <c r="H2" s="47"/>
      <c r="I2" s="47"/>
      <c r="J2" s="47"/>
      <c r="K2" s="47"/>
    </row>
    <row r="3" spans="2:11" ht="14.25" x14ac:dyDescent="0.25">
      <c r="B3" s="50" t="s">
        <v>182</v>
      </c>
      <c r="C3" s="95"/>
      <c r="D3" s="95"/>
      <c r="E3" s="95"/>
      <c r="F3" s="95"/>
      <c r="G3" s="95"/>
    </row>
    <row r="4" spans="2:11" ht="16.5" x14ac:dyDescent="0.25">
      <c r="B4" s="47"/>
      <c r="C4" s="47"/>
      <c r="D4" s="47"/>
      <c r="E4" s="47"/>
      <c r="F4" s="47"/>
      <c r="G4" s="47"/>
    </row>
    <row r="5" spans="2:11" ht="14.25" x14ac:dyDescent="0.25">
      <c r="B5" s="87" t="s">
        <v>295</v>
      </c>
      <c r="D5" s="140" t="s">
        <v>197</v>
      </c>
      <c r="E5" s="140" t="s">
        <v>198</v>
      </c>
      <c r="F5" s="140" t="s">
        <v>199</v>
      </c>
    </row>
    <row r="6" spans="2:11" x14ac:dyDescent="0.25">
      <c r="D6" s="141" t="s">
        <v>200</v>
      </c>
      <c r="E6" s="142">
        <v>29.207489013671875</v>
      </c>
      <c r="F6" s="142">
        <v>33.679309844970703</v>
      </c>
    </row>
    <row r="7" spans="2:11" x14ac:dyDescent="0.25">
      <c r="D7" s="141" t="s">
        <v>201</v>
      </c>
      <c r="E7" s="142">
        <v>37.598217010498047</v>
      </c>
      <c r="F7" s="142">
        <v>34.736640930175703</v>
      </c>
    </row>
    <row r="8" spans="2:11" x14ac:dyDescent="0.25">
      <c r="D8" s="141" t="s">
        <v>202</v>
      </c>
      <c r="E8" s="142">
        <v>44.281692504882813</v>
      </c>
      <c r="F8" s="142">
        <v>35.687263488769503</v>
      </c>
    </row>
    <row r="9" spans="2:11" x14ac:dyDescent="0.25">
      <c r="D9" s="141" t="s">
        <v>203</v>
      </c>
      <c r="E9" s="142">
        <v>51.673294067382813</v>
      </c>
      <c r="F9" s="142">
        <v>43.166168212890597</v>
      </c>
    </row>
    <row r="10" spans="2:11" x14ac:dyDescent="0.25">
      <c r="D10" s="141" t="s">
        <v>204</v>
      </c>
      <c r="E10" s="142">
        <v>53.773307800292969</v>
      </c>
      <c r="F10" s="142">
        <v>48.239124298095703</v>
      </c>
    </row>
    <row r="11" spans="2:11" ht="16.5" x14ac:dyDescent="0.25">
      <c r="D11" s="141" t="s">
        <v>205</v>
      </c>
      <c r="E11" s="142">
        <v>56.467235565185547</v>
      </c>
      <c r="F11" s="142">
        <v>50.700855255126953</v>
      </c>
      <c r="H11" s="312"/>
      <c r="I11" s="312"/>
      <c r="J11" s="312"/>
    </row>
    <row r="12" spans="2:11" x14ac:dyDescent="0.25">
      <c r="D12" s="33"/>
      <c r="E12" s="33"/>
      <c r="F12" s="33"/>
    </row>
    <row r="26" spans="2:7" ht="14.25" x14ac:dyDescent="0.25">
      <c r="B26" s="87" t="s">
        <v>464</v>
      </c>
    </row>
    <row r="30" spans="2:7" x14ac:dyDescent="0.25">
      <c r="D30" s="140" t="s">
        <v>206</v>
      </c>
      <c r="E30" s="140"/>
      <c r="F30" s="140" t="s">
        <v>198</v>
      </c>
      <c r="G30" s="140" t="s">
        <v>199</v>
      </c>
    </row>
    <row r="31" spans="2:7" x14ac:dyDescent="0.25">
      <c r="D31" s="141"/>
      <c r="E31" s="141" t="s">
        <v>57</v>
      </c>
      <c r="F31" s="142">
        <v>51.673294067382813</v>
      </c>
      <c r="G31" s="142">
        <v>43.166168212890597</v>
      </c>
    </row>
    <row r="32" spans="2:7" x14ac:dyDescent="0.25">
      <c r="D32" s="270" t="s">
        <v>79</v>
      </c>
      <c r="E32" s="141" t="s">
        <v>207</v>
      </c>
      <c r="F32" s="142">
        <v>52.021968841552699</v>
      </c>
      <c r="G32" s="142">
        <v>45.980464935302699</v>
      </c>
    </row>
    <row r="33" spans="4:7" x14ac:dyDescent="0.25">
      <c r="D33" s="270"/>
      <c r="E33" s="141" t="s">
        <v>208</v>
      </c>
      <c r="F33" s="142">
        <v>51.451690673828097</v>
      </c>
      <c r="G33" s="142">
        <v>41.386951446533203</v>
      </c>
    </row>
    <row r="34" spans="4:7" x14ac:dyDescent="0.25">
      <c r="D34" s="270" t="s">
        <v>209</v>
      </c>
      <c r="E34" s="141" t="s">
        <v>210</v>
      </c>
      <c r="F34" s="142">
        <v>52.459014892578125</v>
      </c>
      <c r="G34" s="142">
        <v>45.334217071533203</v>
      </c>
    </row>
    <row r="35" spans="4:7" x14ac:dyDescent="0.25">
      <c r="D35" s="270"/>
      <c r="E35" s="141" t="s">
        <v>465</v>
      </c>
      <c r="F35" s="142">
        <v>53.015243530273438</v>
      </c>
      <c r="G35" s="142">
        <v>44.286331176757813</v>
      </c>
    </row>
    <row r="36" spans="4:7" x14ac:dyDescent="0.25">
      <c r="D36" s="270"/>
      <c r="E36" s="141" t="s">
        <v>466</v>
      </c>
      <c r="F36" s="142">
        <v>43.193714141845703</v>
      </c>
      <c r="G36" s="142">
        <v>29.964849472045898</v>
      </c>
    </row>
    <row r="37" spans="4:7" x14ac:dyDescent="0.25">
      <c r="D37" s="270" t="s">
        <v>147</v>
      </c>
      <c r="E37" s="141" t="s">
        <v>150</v>
      </c>
      <c r="F37" s="142">
        <v>50.452011108398438</v>
      </c>
      <c r="G37" s="142">
        <v>37.730770111083984</v>
      </c>
    </row>
    <row r="38" spans="4:7" x14ac:dyDescent="0.25">
      <c r="D38" s="270"/>
      <c r="E38" s="141" t="s">
        <v>149</v>
      </c>
      <c r="F38" s="142">
        <v>51.351348876953125</v>
      </c>
      <c r="G38" s="142">
        <v>45.988174438476563</v>
      </c>
    </row>
    <row r="39" spans="4:7" x14ac:dyDescent="0.25">
      <c r="D39" s="270"/>
      <c r="E39" s="141" t="s">
        <v>148</v>
      </c>
      <c r="F39" s="142">
        <v>54.266960144042969</v>
      </c>
      <c r="G39" s="142">
        <v>51.039768218994141</v>
      </c>
    </row>
    <row r="40" spans="4:7" x14ac:dyDescent="0.25">
      <c r="D40" s="270" t="s">
        <v>358</v>
      </c>
      <c r="E40" s="141" t="s">
        <v>284</v>
      </c>
      <c r="F40" s="142">
        <v>48.463626861572202</v>
      </c>
      <c r="G40" s="142">
        <v>40.7802925109863</v>
      </c>
    </row>
    <row r="41" spans="4:7" x14ac:dyDescent="0.25">
      <c r="D41" s="270"/>
      <c r="E41" s="141" t="s">
        <v>214</v>
      </c>
      <c r="F41" s="142">
        <v>58.454109191894503</v>
      </c>
      <c r="G41" s="142">
        <v>48.265369415283203</v>
      </c>
    </row>
    <row r="42" spans="4:7" x14ac:dyDescent="0.25">
      <c r="D42" s="270" t="s">
        <v>359</v>
      </c>
      <c r="E42" s="141" t="s">
        <v>360</v>
      </c>
      <c r="F42" s="142">
        <v>48.884037017822266</v>
      </c>
      <c r="G42" s="142">
        <v>39.437301635742188</v>
      </c>
    </row>
    <row r="43" spans="4:7" x14ac:dyDescent="0.25">
      <c r="D43" s="270"/>
      <c r="E43" s="141" t="s">
        <v>361</v>
      </c>
      <c r="F43" s="142">
        <v>52.799057006835938</v>
      </c>
      <c r="G43" s="142">
        <v>46.455772399902344</v>
      </c>
    </row>
    <row r="44" spans="4:7" x14ac:dyDescent="0.25">
      <c r="D44" s="270"/>
      <c r="E44" s="141" t="s">
        <v>362</v>
      </c>
      <c r="F44" s="142">
        <v>54.323219299316406</v>
      </c>
      <c r="G44" s="142">
        <v>47.112743377685547</v>
      </c>
    </row>
    <row r="45" spans="4:7" x14ac:dyDescent="0.25">
      <c r="D45" s="270"/>
      <c r="E45" s="141" t="s">
        <v>363</v>
      </c>
      <c r="F45" s="142">
        <v>55.169082641601563</v>
      </c>
      <c r="G45" s="142">
        <v>44.814090728759766</v>
      </c>
    </row>
    <row r="46" spans="4:7" x14ac:dyDescent="0.25">
      <c r="D46" s="270"/>
      <c r="E46" s="141" t="s">
        <v>364</v>
      </c>
      <c r="F46" s="142">
        <v>51.765651702880859</v>
      </c>
      <c r="G46" s="142">
        <v>42.745098114013672</v>
      </c>
    </row>
    <row r="47" spans="4:7" x14ac:dyDescent="0.25">
      <c r="D47" s="270" t="s">
        <v>365</v>
      </c>
      <c r="E47" s="141" t="s">
        <v>284</v>
      </c>
      <c r="F47" s="142">
        <v>50.980609893798828</v>
      </c>
      <c r="G47" s="142">
        <v>42.395172119140625</v>
      </c>
    </row>
    <row r="48" spans="4:7" x14ac:dyDescent="0.25">
      <c r="D48" s="270"/>
      <c r="E48" s="141" t="s">
        <v>214</v>
      </c>
      <c r="F48" s="142">
        <v>56.772102355957031</v>
      </c>
      <c r="G48" s="142">
        <v>50.096900939941406</v>
      </c>
    </row>
    <row r="49" spans="4:7" x14ac:dyDescent="0.25">
      <c r="D49" s="270" t="s">
        <v>366</v>
      </c>
      <c r="E49" s="141" t="s">
        <v>284</v>
      </c>
      <c r="F49" s="142">
        <v>51.203578948974609</v>
      </c>
      <c r="G49" s="142">
        <v>43.394451141357422</v>
      </c>
    </row>
    <row r="50" spans="4:7" x14ac:dyDescent="0.25">
      <c r="D50" s="270"/>
      <c r="E50" s="141" t="s">
        <v>214</v>
      </c>
      <c r="F50" s="142">
        <v>53.574924468994141</v>
      </c>
      <c r="G50" s="142">
        <v>42.087726593017578</v>
      </c>
    </row>
  </sheetData>
  <mergeCells count="8">
    <mergeCell ref="D42:D46"/>
    <mergeCell ref="D47:D48"/>
    <mergeCell ref="D49:D50"/>
    <mergeCell ref="H11:J11"/>
    <mergeCell ref="D32:D33"/>
    <mergeCell ref="D34:D36"/>
    <mergeCell ref="D37:D39"/>
    <mergeCell ref="D40:D41"/>
  </mergeCells>
  <pageMargins left="0.7" right="0.7" top="0.75" bottom="0.75" header="0.3" footer="0.3"/>
  <pageSetup paperSize="9" orientation="portrait" verticalDpi="0"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B2F01-E62D-F343-8C70-5F7F842207C3}">
  <sheetPr codeName="Hoja68"/>
  <dimension ref="B3:G13"/>
  <sheetViews>
    <sheetView zoomScaleNormal="100" workbookViewId="0"/>
  </sheetViews>
  <sheetFormatPr baseColWidth="10" defaultColWidth="11.5" defaultRowHeight="13.5" x14ac:dyDescent="0.25"/>
  <cols>
    <col min="1" max="1" width="11.5" style="34"/>
    <col min="2" max="2" width="82.75" style="34" customWidth="1"/>
    <col min="3" max="3" width="11.5" style="34"/>
    <col min="4" max="4" width="21.75" style="34" bestFit="1" customWidth="1"/>
    <col min="5" max="5" width="14.25" style="34" bestFit="1" customWidth="1"/>
    <col min="6" max="11" width="11.5" style="34"/>
    <col min="12" max="15" width="16.25" style="34" customWidth="1"/>
    <col min="16" max="16384" width="11.5" style="34"/>
  </cols>
  <sheetData>
    <row r="3" spans="2:7" ht="16.5" x14ac:dyDescent="0.25">
      <c r="B3" s="64" t="s">
        <v>383</v>
      </c>
    </row>
    <row r="4" spans="2:7" ht="14.25" x14ac:dyDescent="0.25">
      <c r="B4" s="50" t="s">
        <v>182</v>
      </c>
    </row>
    <row r="5" spans="2:7" ht="25.5" x14ac:dyDescent="0.25">
      <c r="D5" s="140" t="s">
        <v>197</v>
      </c>
      <c r="E5" s="140"/>
      <c r="F5" s="140" t="s">
        <v>198</v>
      </c>
      <c r="G5" s="140" t="s">
        <v>199</v>
      </c>
    </row>
    <row r="6" spans="2:7" x14ac:dyDescent="0.25">
      <c r="D6" s="270" t="s">
        <v>202</v>
      </c>
      <c r="E6" s="196" t="s">
        <v>485</v>
      </c>
      <c r="F6" s="142">
        <v>10.303321838378906</v>
      </c>
      <c r="G6" s="142">
        <v>15.253671646118164</v>
      </c>
    </row>
    <row r="7" spans="2:7" x14ac:dyDescent="0.25">
      <c r="D7" s="270"/>
      <c r="E7" s="196" t="s">
        <v>484</v>
      </c>
      <c r="F7" s="142">
        <v>56.09051513671875</v>
      </c>
      <c r="G7" s="142">
        <v>62.783710479736328</v>
      </c>
    </row>
    <row r="8" spans="2:7" x14ac:dyDescent="0.25">
      <c r="D8" s="270" t="s">
        <v>203</v>
      </c>
      <c r="E8" s="196" t="s">
        <v>485</v>
      </c>
      <c r="F8" s="142">
        <v>12.739503860473633</v>
      </c>
      <c r="G8" s="142">
        <v>17.053426742553711</v>
      </c>
    </row>
    <row r="9" spans="2:7" x14ac:dyDescent="0.25">
      <c r="D9" s="270"/>
      <c r="E9" s="196" t="s">
        <v>484</v>
      </c>
      <c r="F9" s="142">
        <v>61.149616241455078</v>
      </c>
      <c r="G9" s="142">
        <v>69.589851379394531</v>
      </c>
    </row>
    <row r="10" spans="2:7" x14ac:dyDescent="0.25">
      <c r="D10" s="270" t="s">
        <v>204</v>
      </c>
      <c r="E10" s="196" t="s">
        <v>485</v>
      </c>
      <c r="F10" s="142">
        <v>21.399177551269531</v>
      </c>
      <c r="G10" s="142">
        <v>22.247024536132813</v>
      </c>
    </row>
    <row r="11" spans="2:7" x14ac:dyDescent="0.25">
      <c r="D11" s="270"/>
      <c r="E11" s="196" t="s">
        <v>484</v>
      </c>
      <c r="F11" s="142">
        <v>63.312755584716797</v>
      </c>
      <c r="G11" s="142">
        <v>70.23809814453125</v>
      </c>
    </row>
    <row r="12" spans="2:7" x14ac:dyDescent="0.25">
      <c r="D12" s="270" t="s">
        <v>205</v>
      </c>
      <c r="E12" s="196" t="s">
        <v>485</v>
      </c>
      <c r="F12" s="142">
        <v>34.037666320800781</v>
      </c>
      <c r="G12" s="142">
        <v>34.381031036376953</v>
      </c>
    </row>
    <row r="13" spans="2:7" x14ac:dyDescent="0.25">
      <c r="D13" s="270"/>
      <c r="E13" s="196" t="s">
        <v>484</v>
      </c>
      <c r="F13" s="142">
        <v>66.559486389160156</v>
      </c>
      <c r="G13" s="142">
        <v>72.236007690429688</v>
      </c>
    </row>
  </sheetData>
  <mergeCells count="4">
    <mergeCell ref="D6:D7"/>
    <mergeCell ref="D8:D9"/>
    <mergeCell ref="D10:D11"/>
    <mergeCell ref="D12:D13"/>
  </mergeCells>
  <pageMargins left="0.7" right="0.7" top="0.75" bottom="0.75" header="0.3" footer="0.3"/>
  <pageSetup paperSize="9" orientation="portrait" verticalDpi="0"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A8937-8366-4941-8D0D-CAC7B936735A}">
  <sheetPr codeName="Hoja69"/>
  <dimension ref="B1:J140"/>
  <sheetViews>
    <sheetView showGridLines="0" zoomScaleNormal="100" workbookViewId="0">
      <selection activeCell="B3" sqref="B3"/>
    </sheetView>
  </sheetViews>
  <sheetFormatPr baseColWidth="10" defaultColWidth="11.5" defaultRowHeight="13.5" x14ac:dyDescent="0.25"/>
  <cols>
    <col min="1" max="1" width="11.5" style="19"/>
    <col min="2" max="2" width="80" style="19" customWidth="1"/>
    <col min="3" max="3" width="11.5" style="19"/>
    <col min="4" max="4" width="20.5" style="19" customWidth="1"/>
    <col min="5" max="5" width="22.5" style="19" customWidth="1"/>
    <col min="6" max="6" width="31.25" style="19" customWidth="1"/>
    <col min="7" max="7" width="23.25" style="19" customWidth="1"/>
    <col min="8" max="8" width="24.5" style="19" customWidth="1"/>
    <col min="9" max="9" width="18.75" style="19" customWidth="1"/>
    <col min="10" max="16384" width="11.5" style="19"/>
  </cols>
  <sheetData>
    <row r="1" spans="2:7" x14ac:dyDescent="0.25">
      <c r="F1" s="314"/>
      <c r="G1" s="314"/>
    </row>
    <row r="2" spans="2:7" ht="33" customHeight="1" x14ac:dyDescent="0.25">
      <c r="B2" s="30" t="s">
        <v>390</v>
      </c>
      <c r="D2" s="140"/>
      <c r="E2" s="140"/>
      <c r="F2" s="140" t="s">
        <v>221</v>
      </c>
      <c r="G2" s="140" t="s">
        <v>222</v>
      </c>
    </row>
    <row r="3" spans="2:7" ht="14.25" x14ac:dyDescent="0.25">
      <c r="B3" s="6" t="s">
        <v>182</v>
      </c>
      <c r="D3" s="270" t="s">
        <v>223</v>
      </c>
      <c r="E3" s="141">
        <v>-24</v>
      </c>
      <c r="F3" s="142"/>
      <c r="G3" s="142"/>
    </row>
    <row r="4" spans="2:7" x14ac:dyDescent="0.25">
      <c r="D4" s="270"/>
      <c r="E4" s="141">
        <f t="shared" ref="E4:E26" si="0">+E3+1</f>
        <v>-23</v>
      </c>
      <c r="F4" s="142">
        <v>0.5</v>
      </c>
      <c r="G4" s="142">
        <v>0.3</v>
      </c>
    </row>
    <row r="5" spans="2:7" x14ac:dyDescent="0.25">
      <c r="D5" s="270"/>
      <c r="E5" s="141">
        <f t="shared" si="0"/>
        <v>-22</v>
      </c>
      <c r="F5" s="142">
        <v>0.5</v>
      </c>
      <c r="G5" s="142">
        <v>0.4</v>
      </c>
    </row>
    <row r="6" spans="2:7" x14ac:dyDescent="0.25">
      <c r="D6" s="270"/>
      <c r="E6" s="141">
        <f t="shared" si="0"/>
        <v>-21</v>
      </c>
      <c r="F6" s="142">
        <v>0.3</v>
      </c>
      <c r="G6" s="142">
        <v>0.4</v>
      </c>
    </row>
    <row r="7" spans="2:7" x14ac:dyDescent="0.25">
      <c r="D7" s="270"/>
      <c r="E7" s="141">
        <f t="shared" si="0"/>
        <v>-20</v>
      </c>
      <c r="F7" s="142">
        <v>0.3</v>
      </c>
      <c r="G7" s="142">
        <v>0.5</v>
      </c>
    </row>
    <row r="8" spans="2:7" x14ac:dyDescent="0.25">
      <c r="D8" s="270"/>
      <c r="E8" s="141">
        <f t="shared" si="0"/>
        <v>-19</v>
      </c>
      <c r="F8" s="142">
        <v>0.4</v>
      </c>
      <c r="G8" s="142">
        <v>0.6</v>
      </c>
    </row>
    <row r="9" spans="2:7" x14ac:dyDescent="0.25">
      <c r="D9" s="270"/>
      <c r="E9" s="141">
        <f t="shared" si="0"/>
        <v>-18</v>
      </c>
      <c r="F9" s="142">
        <v>0.6</v>
      </c>
      <c r="G9" s="142">
        <v>0.6</v>
      </c>
    </row>
    <row r="10" spans="2:7" x14ac:dyDescent="0.25">
      <c r="D10" s="270"/>
      <c r="E10" s="141">
        <f t="shared" si="0"/>
        <v>-17</v>
      </c>
      <c r="F10" s="142">
        <v>0.3</v>
      </c>
      <c r="G10" s="142">
        <v>0.6</v>
      </c>
    </row>
    <row r="11" spans="2:7" x14ac:dyDescent="0.25">
      <c r="D11" s="270"/>
      <c r="E11" s="141">
        <f t="shared" si="0"/>
        <v>-16</v>
      </c>
      <c r="F11" s="142">
        <v>0.6</v>
      </c>
      <c r="G11" s="142">
        <v>0.6</v>
      </c>
    </row>
    <row r="12" spans="2:7" x14ac:dyDescent="0.25">
      <c r="D12" s="270"/>
      <c r="E12" s="141">
        <f t="shared" si="0"/>
        <v>-15</v>
      </c>
      <c r="F12" s="142">
        <v>0.70000000000000007</v>
      </c>
      <c r="G12" s="142">
        <v>0.6</v>
      </c>
    </row>
    <row r="13" spans="2:7" x14ac:dyDescent="0.25">
      <c r="D13" s="270"/>
      <c r="E13" s="141">
        <f t="shared" si="0"/>
        <v>-14</v>
      </c>
      <c r="F13" s="142">
        <v>0.5</v>
      </c>
      <c r="G13" s="142">
        <v>0.70000000000000007</v>
      </c>
    </row>
    <row r="14" spans="2:7" x14ac:dyDescent="0.25">
      <c r="D14" s="270"/>
      <c r="E14" s="141">
        <f t="shared" si="0"/>
        <v>-13</v>
      </c>
      <c r="F14" s="142">
        <v>0.2</v>
      </c>
      <c r="G14" s="142">
        <v>0.70000000000000007</v>
      </c>
    </row>
    <row r="15" spans="2:7" x14ac:dyDescent="0.25">
      <c r="D15" s="270"/>
      <c r="E15" s="141">
        <f t="shared" si="0"/>
        <v>-12</v>
      </c>
      <c r="F15" s="142">
        <v>0.1</v>
      </c>
      <c r="G15" s="142">
        <v>0.70000000000000007</v>
      </c>
    </row>
    <row r="16" spans="2:7" x14ac:dyDescent="0.25">
      <c r="D16" s="270"/>
      <c r="E16" s="141">
        <f t="shared" si="0"/>
        <v>-11</v>
      </c>
      <c r="F16" s="142">
        <v>0.1</v>
      </c>
      <c r="G16" s="142">
        <v>0.70000000000000007</v>
      </c>
    </row>
    <row r="17" spans="4:7" x14ac:dyDescent="0.25">
      <c r="D17" s="270"/>
      <c r="E17" s="141">
        <f t="shared" si="0"/>
        <v>-10</v>
      </c>
      <c r="F17" s="142">
        <v>-0.2</v>
      </c>
      <c r="G17" s="142">
        <v>0.70000000000000007</v>
      </c>
    </row>
    <row r="18" spans="4:7" x14ac:dyDescent="0.25">
      <c r="D18" s="270"/>
      <c r="E18" s="141">
        <f t="shared" si="0"/>
        <v>-9</v>
      </c>
      <c r="F18" s="142">
        <v>-0.1</v>
      </c>
      <c r="G18" s="142">
        <v>0.70000000000000007</v>
      </c>
    </row>
    <row r="19" spans="4:7" x14ac:dyDescent="0.25">
      <c r="D19" s="270"/>
      <c r="E19" s="141">
        <f t="shared" si="0"/>
        <v>-8</v>
      </c>
      <c r="F19" s="142">
        <v>-0.3</v>
      </c>
      <c r="G19" s="142">
        <v>0.8</v>
      </c>
    </row>
    <row r="20" spans="4:7" x14ac:dyDescent="0.25">
      <c r="D20" s="270"/>
      <c r="E20" s="141">
        <f t="shared" si="0"/>
        <v>-7</v>
      </c>
      <c r="F20" s="142">
        <v>-0.2</v>
      </c>
      <c r="G20" s="142">
        <v>0.8</v>
      </c>
    </row>
    <row r="21" spans="4:7" x14ac:dyDescent="0.25">
      <c r="D21" s="270"/>
      <c r="E21" s="141">
        <f t="shared" si="0"/>
        <v>-6</v>
      </c>
      <c r="F21" s="142">
        <v>-0.2</v>
      </c>
      <c r="G21" s="142">
        <v>0.8</v>
      </c>
    </row>
    <row r="22" spans="4:7" x14ac:dyDescent="0.25">
      <c r="D22" s="270"/>
      <c r="E22" s="141">
        <f t="shared" si="0"/>
        <v>-5</v>
      </c>
      <c r="F22" s="142">
        <v>-0.4</v>
      </c>
      <c r="G22" s="142">
        <v>0.8</v>
      </c>
    </row>
    <row r="23" spans="4:7" x14ac:dyDescent="0.25">
      <c r="D23" s="270"/>
      <c r="E23" s="141">
        <f t="shared" si="0"/>
        <v>-4</v>
      </c>
      <c r="F23" s="142">
        <v>0</v>
      </c>
      <c r="G23" s="142">
        <v>0.8</v>
      </c>
    </row>
    <row r="24" spans="4:7" x14ac:dyDescent="0.25">
      <c r="D24" s="270"/>
      <c r="E24" s="141">
        <f t="shared" si="0"/>
        <v>-3</v>
      </c>
      <c r="F24" s="142">
        <v>0</v>
      </c>
      <c r="G24" s="142">
        <v>0.70000000000000007</v>
      </c>
    </row>
    <row r="25" spans="4:7" x14ac:dyDescent="0.25">
      <c r="D25" s="270"/>
      <c r="E25" s="141">
        <f t="shared" si="0"/>
        <v>-2</v>
      </c>
      <c r="F25" s="142">
        <v>0.1</v>
      </c>
      <c r="G25" s="142">
        <v>0.70000000000000007</v>
      </c>
    </row>
    <row r="26" spans="4:7" x14ac:dyDescent="0.25">
      <c r="D26" s="270"/>
      <c r="E26" s="141">
        <f t="shared" si="0"/>
        <v>-1</v>
      </c>
      <c r="F26" s="142">
        <v>-0.5</v>
      </c>
      <c r="G26" s="142">
        <v>0.70000000000000007</v>
      </c>
    </row>
    <row r="27" spans="4:7" x14ac:dyDescent="0.25">
      <c r="D27" s="285" t="s">
        <v>224</v>
      </c>
      <c r="E27" s="141"/>
      <c r="F27" s="142"/>
      <c r="G27" s="142"/>
    </row>
    <row r="28" spans="4:7" x14ac:dyDescent="0.25">
      <c r="D28" s="287"/>
      <c r="E28" s="141">
        <f t="shared" ref="E28:E63" si="1">+E27+1</f>
        <v>1</v>
      </c>
      <c r="F28" s="142">
        <v>-4.7</v>
      </c>
      <c r="G28" s="142">
        <v>0.8</v>
      </c>
    </row>
    <row r="29" spans="4:7" x14ac:dyDescent="0.25">
      <c r="D29" s="287"/>
      <c r="E29" s="141">
        <f t="shared" si="1"/>
        <v>2</v>
      </c>
      <c r="F29" s="142">
        <v>0.1</v>
      </c>
      <c r="G29" s="142">
        <v>0.8</v>
      </c>
    </row>
    <row r="30" spans="4:7" x14ac:dyDescent="0.25">
      <c r="D30" s="287"/>
      <c r="E30" s="141">
        <f t="shared" si="1"/>
        <v>3</v>
      </c>
      <c r="F30" s="142">
        <v>2.6</v>
      </c>
      <c r="G30" s="142">
        <v>0.8</v>
      </c>
    </row>
    <row r="31" spans="4:7" x14ac:dyDescent="0.25">
      <c r="D31" s="287"/>
      <c r="E31" s="141">
        <f t="shared" si="1"/>
        <v>4</v>
      </c>
      <c r="F31" s="142">
        <v>4.8</v>
      </c>
      <c r="G31" s="142">
        <v>0.8</v>
      </c>
    </row>
    <row r="32" spans="4:7" x14ac:dyDescent="0.25">
      <c r="D32" s="287"/>
      <c r="E32" s="141">
        <f t="shared" si="1"/>
        <v>5</v>
      </c>
      <c r="F32" s="142">
        <v>6.8000000000000007</v>
      </c>
      <c r="G32" s="142">
        <v>0.8</v>
      </c>
    </row>
    <row r="33" spans="4:7" x14ac:dyDescent="0.25">
      <c r="D33" s="287"/>
      <c r="E33" s="141">
        <f t="shared" si="1"/>
        <v>6</v>
      </c>
      <c r="F33" s="142">
        <v>8.3000000000000007</v>
      </c>
      <c r="G33" s="142">
        <v>0.8</v>
      </c>
    </row>
    <row r="34" spans="4:7" x14ac:dyDescent="0.25">
      <c r="D34" s="287"/>
      <c r="E34" s="141">
        <f t="shared" si="1"/>
        <v>7</v>
      </c>
      <c r="F34" s="142">
        <v>8.2000000000000011</v>
      </c>
      <c r="G34" s="142">
        <v>0.8</v>
      </c>
    </row>
    <row r="35" spans="4:7" x14ac:dyDescent="0.25">
      <c r="D35" s="287"/>
      <c r="E35" s="141">
        <f t="shared" si="1"/>
        <v>8</v>
      </c>
      <c r="F35" s="142">
        <v>8.1</v>
      </c>
      <c r="G35" s="142">
        <v>0.8</v>
      </c>
    </row>
    <row r="36" spans="4:7" x14ac:dyDescent="0.25">
      <c r="D36" s="287"/>
      <c r="E36" s="141">
        <f t="shared" si="1"/>
        <v>9</v>
      </c>
      <c r="F36" s="142">
        <v>7.8</v>
      </c>
      <c r="G36" s="142">
        <v>0.8</v>
      </c>
    </row>
    <row r="37" spans="4:7" x14ac:dyDescent="0.25">
      <c r="D37" s="287"/>
      <c r="E37" s="141">
        <f t="shared" si="1"/>
        <v>10</v>
      </c>
      <c r="F37" s="142">
        <v>8.4</v>
      </c>
      <c r="G37" s="142">
        <v>0.8</v>
      </c>
    </row>
    <row r="38" spans="4:7" x14ac:dyDescent="0.25">
      <c r="D38" s="287"/>
      <c r="E38" s="141">
        <f t="shared" si="1"/>
        <v>11</v>
      </c>
      <c r="F38" s="142">
        <v>7.8</v>
      </c>
      <c r="G38" s="142">
        <v>0.8</v>
      </c>
    </row>
    <row r="39" spans="4:7" x14ac:dyDescent="0.25">
      <c r="D39" s="287"/>
      <c r="E39" s="141">
        <f t="shared" si="1"/>
        <v>12</v>
      </c>
      <c r="F39" s="142">
        <v>8.2000000000000011</v>
      </c>
      <c r="G39" s="142">
        <v>0.8</v>
      </c>
    </row>
    <row r="40" spans="4:7" x14ac:dyDescent="0.25">
      <c r="D40" s="287"/>
      <c r="E40" s="141">
        <f t="shared" si="1"/>
        <v>13</v>
      </c>
      <c r="F40" s="142">
        <v>7.7</v>
      </c>
      <c r="G40" s="142">
        <v>0.89999999999999991</v>
      </c>
    </row>
    <row r="41" spans="4:7" x14ac:dyDescent="0.25">
      <c r="D41" s="287"/>
      <c r="E41" s="141">
        <f t="shared" si="1"/>
        <v>14</v>
      </c>
      <c r="F41" s="142">
        <v>7.8</v>
      </c>
      <c r="G41" s="142">
        <v>0.89999999999999991</v>
      </c>
    </row>
    <row r="42" spans="4:7" x14ac:dyDescent="0.25">
      <c r="D42" s="287"/>
      <c r="E42" s="141">
        <f t="shared" si="1"/>
        <v>15</v>
      </c>
      <c r="F42" s="142">
        <v>7.3</v>
      </c>
      <c r="G42" s="142">
        <v>0.89999999999999991</v>
      </c>
    </row>
    <row r="43" spans="4:7" x14ac:dyDescent="0.25">
      <c r="D43" s="287"/>
      <c r="E43" s="141">
        <f t="shared" si="1"/>
        <v>16</v>
      </c>
      <c r="F43" s="142">
        <v>6.3</v>
      </c>
      <c r="G43" s="142">
        <v>0.8</v>
      </c>
    </row>
    <row r="44" spans="4:7" x14ac:dyDescent="0.25">
      <c r="D44" s="287"/>
      <c r="E44" s="141">
        <f t="shared" si="1"/>
        <v>17</v>
      </c>
      <c r="F44" s="142">
        <v>5</v>
      </c>
      <c r="G44" s="142">
        <v>0.8</v>
      </c>
    </row>
    <row r="45" spans="4:7" x14ac:dyDescent="0.25">
      <c r="D45" s="287"/>
      <c r="E45" s="141">
        <f t="shared" si="1"/>
        <v>18</v>
      </c>
      <c r="F45" s="142">
        <v>4.3</v>
      </c>
      <c r="G45" s="142">
        <v>0.8</v>
      </c>
    </row>
    <row r="46" spans="4:7" x14ac:dyDescent="0.25">
      <c r="D46" s="287"/>
      <c r="E46" s="141">
        <f t="shared" si="1"/>
        <v>19</v>
      </c>
      <c r="F46" s="142">
        <v>4.1000000000000005</v>
      </c>
      <c r="G46" s="142">
        <v>0.8</v>
      </c>
    </row>
    <row r="47" spans="4:7" x14ac:dyDescent="0.25">
      <c r="D47" s="287"/>
      <c r="E47" s="141">
        <f t="shared" si="1"/>
        <v>20</v>
      </c>
      <c r="F47" s="142">
        <v>3.8</v>
      </c>
      <c r="G47" s="142">
        <v>0.8</v>
      </c>
    </row>
    <row r="48" spans="4:7" x14ac:dyDescent="0.25">
      <c r="D48" s="287"/>
      <c r="E48" s="141">
        <f t="shared" si="1"/>
        <v>21</v>
      </c>
      <c r="F48" s="142">
        <v>4.8</v>
      </c>
      <c r="G48" s="142">
        <v>0.8</v>
      </c>
    </row>
    <row r="49" spans="4:7" x14ac:dyDescent="0.25">
      <c r="D49" s="287"/>
      <c r="E49" s="141">
        <f t="shared" si="1"/>
        <v>22</v>
      </c>
      <c r="F49" s="142">
        <v>5.0999999999999996</v>
      </c>
      <c r="G49" s="142">
        <v>0.89999999999999991</v>
      </c>
    </row>
    <row r="50" spans="4:7" x14ac:dyDescent="0.25">
      <c r="D50" s="287"/>
      <c r="E50" s="141">
        <f t="shared" si="1"/>
        <v>23</v>
      </c>
      <c r="F50" s="142">
        <v>5.0999999999999996</v>
      </c>
      <c r="G50" s="142">
        <v>0.89999999999999991</v>
      </c>
    </row>
    <row r="51" spans="4:7" x14ac:dyDescent="0.25">
      <c r="D51" s="287"/>
      <c r="E51" s="141">
        <f t="shared" si="1"/>
        <v>24</v>
      </c>
      <c r="F51" s="142">
        <v>5.3</v>
      </c>
      <c r="G51" s="142">
        <v>0.89999999999999991</v>
      </c>
    </row>
    <row r="52" spans="4:7" x14ac:dyDescent="0.25">
      <c r="D52" s="287"/>
      <c r="E52" s="141">
        <f t="shared" si="1"/>
        <v>25</v>
      </c>
      <c r="F52" s="142">
        <v>5.8000000000000007</v>
      </c>
      <c r="G52" s="142">
        <v>0.89999999999999991</v>
      </c>
    </row>
    <row r="53" spans="4:7" x14ac:dyDescent="0.25">
      <c r="D53" s="287"/>
      <c r="E53" s="141">
        <f t="shared" si="1"/>
        <v>26</v>
      </c>
      <c r="F53" s="142">
        <v>5.5</v>
      </c>
      <c r="G53" s="142">
        <v>0.89999999999999991</v>
      </c>
    </row>
    <row r="54" spans="4:7" x14ac:dyDescent="0.25">
      <c r="D54" s="287"/>
      <c r="E54" s="141">
        <f t="shared" si="1"/>
        <v>27</v>
      </c>
      <c r="F54" s="142">
        <v>5.6000000000000005</v>
      </c>
      <c r="G54" s="142">
        <v>0.89999999999999991</v>
      </c>
    </row>
    <row r="55" spans="4:7" x14ac:dyDescent="0.25">
      <c r="D55" s="287"/>
      <c r="E55" s="141">
        <f t="shared" si="1"/>
        <v>28</v>
      </c>
      <c r="F55" s="142">
        <v>4.9000000000000004</v>
      </c>
      <c r="G55" s="142">
        <v>0.89999999999999991</v>
      </c>
    </row>
    <row r="56" spans="4:7" x14ac:dyDescent="0.25">
      <c r="D56" s="287"/>
      <c r="E56" s="141">
        <f t="shared" si="1"/>
        <v>29</v>
      </c>
      <c r="F56" s="142">
        <v>4.5999999999999996</v>
      </c>
      <c r="G56" s="142">
        <v>0.89999999999999991</v>
      </c>
    </row>
    <row r="57" spans="4:7" x14ac:dyDescent="0.25">
      <c r="D57" s="287"/>
      <c r="E57" s="141">
        <f t="shared" si="1"/>
        <v>30</v>
      </c>
      <c r="F57" s="142">
        <v>5.0999999999999996</v>
      </c>
      <c r="G57" s="142">
        <v>0.89999999999999991</v>
      </c>
    </row>
    <row r="58" spans="4:7" x14ac:dyDescent="0.25">
      <c r="D58" s="287"/>
      <c r="E58" s="141">
        <f t="shared" si="1"/>
        <v>31</v>
      </c>
      <c r="F58" s="142">
        <v>4.7</v>
      </c>
      <c r="G58" s="142">
        <v>0.89999999999999991</v>
      </c>
    </row>
    <row r="59" spans="4:7" x14ac:dyDescent="0.25">
      <c r="D59" s="287"/>
      <c r="E59" s="141">
        <f t="shared" si="1"/>
        <v>32</v>
      </c>
      <c r="F59" s="142">
        <v>4.2</v>
      </c>
      <c r="G59" s="142">
        <v>0.89999999999999991</v>
      </c>
    </row>
    <row r="60" spans="4:7" x14ac:dyDescent="0.25">
      <c r="D60" s="287"/>
      <c r="E60" s="141">
        <f t="shared" si="1"/>
        <v>33</v>
      </c>
      <c r="F60" s="142">
        <v>4.1000000000000005</v>
      </c>
      <c r="G60" s="142">
        <v>0.89999999999999991</v>
      </c>
    </row>
    <row r="61" spans="4:7" x14ac:dyDescent="0.25">
      <c r="D61" s="287"/>
      <c r="E61" s="141">
        <f t="shared" si="1"/>
        <v>34</v>
      </c>
      <c r="F61" s="142">
        <v>4</v>
      </c>
      <c r="G61" s="142">
        <v>0.89999999999999991</v>
      </c>
    </row>
    <row r="62" spans="4:7" x14ac:dyDescent="0.25">
      <c r="D62" s="287"/>
      <c r="E62" s="141">
        <f t="shared" si="1"/>
        <v>35</v>
      </c>
      <c r="F62" s="142">
        <v>5.3</v>
      </c>
      <c r="G62" s="142">
        <v>0.89999999999999991</v>
      </c>
    </row>
    <row r="63" spans="4:7" x14ac:dyDescent="0.25">
      <c r="D63" s="286"/>
      <c r="E63" s="141">
        <f t="shared" si="1"/>
        <v>36</v>
      </c>
      <c r="F63" s="142">
        <v>5.2</v>
      </c>
      <c r="G63" s="142">
        <v>0.89999999999999991</v>
      </c>
    </row>
    <row r="77" spans="4:10" x14ac:dyDescent="0.25">
      <c r="F77" s="275" t="s">
        <v>219</v>
      </c>
      <c r="G77" s="275"/>
      <c r="H77" s="92"/>
      <c r="I77" s="92"/>
      <c r="J77" s="92"/>
    </row>
    <row r="78" spans="4:10" x14ac:dyDescent="0.25">
      <c r="F78" s="276" t="s">
        <v>467</v>
      </c>
      <c r="G78" s="276"/>
    </row>
    <row r="79" spans="4:10" x14ac:dyDescent="0.25">
      <c r="F79" s="22" t="s">
        <v>221</v>
      </c>
      <c r="G79" s="22" t="s">
        <v>309</v>
      </c>
    </row>
    <row r="80" spans="4:10" x14ac:dyDescent="0.25">
      <c r="D80" s="313" t="s">
        <v>223</v>
      </c>
      <c r="E80" s="23">
        <v>-24</v>
      </c>
    </row>
    <row r="81" spans="4:5" x14ac:dyDescent="0.25">
      <c r="D81" s="313"/>
      <c r="E81" s="23">
        <f t="shared" ref="E81:E103" si="2">+E80+1</f>
        <v>-23</v>
      </c>
    </row>
    <row r="82" spans="4:5" x14ac:dyDescent="0.25">
      <c r="D82" s="313"/>
      <c r="E82" s="23">
        <f t="shared" si="2"/>
        <v>-22</v>
      </c>
    </row>
    <row r="83" spans="4:5" x14ac:dyDescent="0.25">
      <c r="D83" s="313"/>
      <c r="E83" s="23">
        <f t="shared" si="2"/>
        <v>-21</v>
      </c>
    </row>
    <row r="84" spans="4:5" x14ac:dyDescent="0.25">
      <c r="D84" s="313"/>
      <c r="E84" s="23">
        <f t="shared" si="2"/>
        <v>-20</v>
      </c>
    </row>
    <row r="85" spans="4:5" x14ac:dyDescent="0.25">
      <c r="D85" s="313"/>
      <c r="E85" s="23">
        <f t="shared" si="2"/>
        <v>-19</v>
      </c>
    </row>
    <row r="86" spans="4:5" x14ac:dyDescent="0.25">
      <c r="D86" s="313"/>
      <c r="E86" s="23">
        <f t="shared" si="2"/>
        <v>-18</v>
      </c>
    </row>
    <row r="87" spans="4:5" x14ac:dyDescent="0.25">
      <c r="D87" s="313"/>
      <c r="E87" s="23">
        <f t="shared" si="2"/>
        <v>-17</v>
      </c>
    </row>
    <row r="88" spans="4:5" x14ac:dyDescent="0.25">
      <c r="D88" s="313"/>
      <c r="E88" s="23">
        <f t="shared" si="2"/>
        <v>-16</v>
      </c>
    </row>
    <row r="89" spans="4:5" x14ac:dyDescent="0.25">
      <c r="D89" s="313"/>
      <c r="E89" s="23">
        <f t="shared" si="2"/>
        <v>-15</v>
      </c>
    </row>
    <row r="90" spans="4:5" x14ac:dyDescent="0.25">
      <c r="D90" s="313"/>
      <c r="E90" s="23">
        <f t="shared" si="2"/>
        <v>-14</v>
      </c>
    </row>
    <row r="91" spans="4:5" x14ac:dyDescent="0.25">
      <c r="D91" s="313"/>
      <c r="E91" s="23">
        <f t="shared" si="2"/>
        <v>-13</v>
      </c>
    </row>
    <row r="92" spans="4:5" x14ac:dyDescent="0.25">
      <c r="D92" s="313"/>
      <c r="E92" s="23">
        <f t="shared" si="2"/>
        <v>-12</v>
      </c>
    </row>
    <row r="93" spans="4:5" x14ac:dyDescent="0.25">
      <c r="D93" s="313"/>
      <c r="E93" s="23">
        <f t="shared" si="2"/>
        <v>-11</v>
      </c>
    </row>
    <row r="94" spans="4:5" x14ac:dyDescent="0.25">
      <c r="D94" s="313"/>
      <c r="E94" s="23">
        <f t="shared" si="2"/>
        <v>-10</v>
      </c>
    </row>
    <row r="95" spans="4:5" x14ac:dyDescent="0.25">
      <c r="D95" s="313"/>
      <c r="E95" s="23">
        <f t="shared" si="2"/>
        <v>-9</v>
      </c>
    </row>
    <row r="96" spans="4:5" x14ac:dyDescent="0.25">
      <c r="D96" s="313"/>
      <c r="E96" s="23">
        <f t="shared" si="2"/>
        <v>-8</v>
      </c>
    </row>
    <row r="97" spans="4:5" x14ac:dyDescent="0.25">
      <c r="D97" s="313"/>
      <c r="E97" s="23">
        <f t="shared" si="2"/>
        <v>-7</v>
      </c>
    </row>
    <row r="98" spans="4:5" x14ac:dyDescent="0.25">
      <c r="D98" s="313"/>
      <c r="E98" s="23">
        <f t="shared" si="2"/>
        <v>-6</v>
      </c>
    </row>
    <row r="99" spans="4:5" x14ac:dyDescent="0.25">
      <c r="D99" s="313"/>
      <c r="E99" s="23">
        <f t="shared" si="2"/>
        <v>-5</v>
      </c>
    </row>
    <row r="100" spans="4:5" x14ac:dyDescent="0.25">
      <c r="D100" s="313"/>
      <c r="E100" s="23">
        <f t="shared" si="2"/>
        <v>-4</v>
      </c>
    </row>
    <row r="101" spans="4:5" x14ac:dyDescent="0.25">
      <c r="D101" s="313"/>
      <c r="E101" s="23">
        <f t="shared" si="2"/>
        <v>-3</v>
      </c>
    </row>
    <row r="102" spans="4:5" x14ac:dyDescent="0.25">
      <c r="D102" s="313"/>
      <c r="E102" s="23">
        <f t="shared" si="2"/>
        <v>-2</v>
      </c>
    </row>
    <row r="103" spans="4:5" x14ac:dyDescent="0.25">
      <c r="D103" s="313"/>
      <c r="E103" s="23">
        <f t="shared" si="2"/>
        <v>-1</v>
      </c>
    </row>
    <row r="104" spans="4:5" x14ac:dyDescent="0.25">
      <c r="D104" s="25" t="s">
        <v>224</v>
      </c>
      <c r="E104" s="23"/>
    </row>
    <row r="105" spans="4:5" x14ac:dyDescent="0.25">
      <c r="D105" s="25"/>
      <c r="E105" s="23">
        <f t="shared" ref="E105:E140" si="3">+E104+1</f>
        <v>1</v>
      </c>
    </row>
    <row r="106" spans="4:5" x14ac:dyDescent="0.25">
      <c r="D106" s="25"/>
      <c r="E106" s="23">
        <f t="shared" si="3"/>
        <v>2</v>
      </c>
    </row>
    <row r="107" spans="4:5" x14ac:dyDescent="0.25">
      <c r="D107" s="25"/>
      <c r="E107" s="23">
        <f t="shared" si="3"/>
        <v>3</v>
      </c>
    </row>
    <row r="108" spans="4:5" x14ac:dyDescent="0.25">
      <c r="D108" s="25"/>
      <c r="E108" s="23">
        <f t="shared" si="3"/>
        <v>4</v>
      </c>
    </row>
    <row r="109" spans="4:5" x14ac:dyDescent="0.25">
      <c r="D109" s="25"/>
      <c r="E109" s="23">
        <f t="shared" si="3"/>
        <v>5</v>
      </c>
    </row>
    <row r="110" spans="4:5" x14ac:dyDescent="0.25">
      <c r="D110" s="25"/>
      <c r="E110" s="23">
        <f t="shared" si="3"/>
        <v>6</v>
      </c>
    </row>
    <row r="111" spans="4:5" x14ac:dyDescent="0.25">
      <c r="D111" s="25"/>
      <c r="E111" s="23">
        <f t="shared" si="3"/>
        <v>7</v>
      </c>
    </row>
    <row r="112" spans="4:5" x14ac:dyDescent="0.25">
      <c r="D112" s="25"/>
      <c r="E112" s="23">
        <f t="shared" si="3"/>
        <v>8</v>
      </c>
    </row>
    <row r="113" spans="4:5" x14ac:dyDescent="0.25">
      <c r="D113" s="25"/>
      <c r="E113" s="23">
        <f t="shared" si="3"/>
        <v>9</v>
      </c>
    </row>
    <row r="114" spans="4:5" x14ac:dyDescent="0.25">
      <c r="D114" s="25"/>
      <c r="E114" s="23">
        <f t="shared" si="3"/>
        <v>10</v>
      </c>
    </row>
    <row r="115" spans="4:5" x14ac:dyDescent="0.25">
      <c r="D115" s="25"/>
      <c r="E115" s="23">
        <f t="shared" si="3"/>
        <v>11</v>
      </c>
    </row>
    <row r="116" spans="4:5" x14ac:dyDescent="0.25">
      <c r="D116" s="25"/>
      <c r="E116" s="23">
        <f t="shared" si="3"/>
        <v>12</v>
      </c>
    </row>
    <row r="117" spans="4:5" x14ac:dyDescent="0.25">
      <c r="D117" s="25"/>
      <c r="E117" s="23">
        <f t="shared" si="3"/>
        <v>13</v>
      </c>
    </row>
    <row r="118" spans="4:5" x14ac:dyDescent="0.25">
      <c r="D118" s="25"/>
      <c r="E118" s="23">
        <f t="shared" si="3"/>
        <v>14</v>
      </c>
    </row>
    <row r="119" spans="4:5" x14ac:dyDescent="0.25">
      <c r="D119" s="25"/>
      <c r="E119" s="23">
        <f t="shared" si="3"/>
        <v>15</v>
      </c>
    </row>
    <row r="120" spans="4:5" x14ac:dyDescent="0.25">
      <c r="D120" s="25"/>
      <c r="E120" s="23">
        <f t="shared" si="3"/>
        <v>16</v>
      </c>
    </row>
    <row r="121" spans="4:5" x14ac:dyDescent="0.25">
      <c r="D121" s="25"/>
      <c r="E121" s="23">
        <f t="shared" si="3"/>
        <v>17</v>
      </c>
    </row>
    <row r="122" spans="4:5" x14ac:dyDescent="0.25">
      <c r="D122" s="25"/>
      <c r="E122" s="23">
        <f t="shared" si="3"/>
        <v>18</v>
      </c>
    </row>
    <row r="123" spans="4:5" x14ac:dyDescent="0.25">
      <c r="D123" s="25"/>
      <c r="E123" s="23">
        <f t="shared" si="3"/>
        <v>19</v>
      </c>
    </row>
    <row r="124" spans="4:5" x14ac:dyDescent="0.25">
      <c r="D124" s="25"/>
      <c r="E124" s="23">
        <f t="shared" si="3"/>
        <v>20</v>
      </c>
    </row>
    <row r="125" spans="4:5" x14ac:dyDescent="0.25">
      <c r="D125" s="25"/>
      <c r="E125" s="23">
        <f t="shared" si="3"/>
        <v>21</v>
      </c>
    </row>
    <row r="126" spans="4:5" x14ac:dyDescent="0.25">
      <c r="D126" s="25"/>
      <c r="E126" s="23">
        <f t="shared" si="3"/>
        <v>22</v>
      </c>
    </row>
    <row r="127" spans="4:5" x14ac:dyDescent="0.25">
      <c r="D127" s="25"/>
      <c r="E127" s="23">
        <f t="shared" si="3"/>
        <v>23</v>
      </c>
    </row>
    <row r="128" spans="4:5" x14ac:dyDescent="0.25">
      <c r="D128" s="25"/>
      <c r="E128" s="23">
        <f t="shared" si="3"/>
        <v>24</v>
      </c>
    </row>
    <row r="129" spans="4:5" x14ac:dyDescent="0.25">
      <c r="D129" s="23"/>
      <c r="E129" s="23">
        <f t="shared" si="3"/>
        <v>25</v>
      </c>
    </row>
    <row r="130" spans="4:5" x14ac:dyDescent="0.25">
      <c r="D130" s="23"/>
      <c r="E130" s="23">
        <f t="shared" si="3"/>
        <v>26</v>
      </c>
    </row>
    <row r="131" spans="4:5" x14ac:dyDescent="0.25">
      <c r="D131" s="23"/>
      <c r="E131" s="23">
        <f t="shared" si="3"/>
        <v>27</v>
      </c>
    </row>
    <row r="132" spans="4:5" x14ac:dyDescent="0.25">
      <c r="D132" s="23"/>
      <c r="E132" s="23">
        <f t="shared" si="3"/>
        <v>28</v>
      </c>
    </row>
    <row r="133" spans="4:5" x14ac:dyDescent="0.25">
      <c r="D133" s="23"/>
      <c r="E133" s="23">
        <f t="shared" si="3"/>
        <v>29</v>
      </c>
    </row>
    <row r="134" spans="4:5" x14ac:dyDescent="0.25">
      <c r="D134" s="23"/>
      <c r="E134" s="23">
        <f t="shared" si="3"/>
        <v>30</v>
      </c>
    </row>
    <row r="135" spans="4:5" x14ac:dyDescent="0.25">
      <c r="D135" s="23"/>
      <c r="E135" s="23">
        <f t="shared" si="3"/>
        <v>31</v>
      </c>
    </row>
    <row r="136" spans="4:5" x14ac:dyDescent="0.25">
      <c r="D136" s="23"/>
      <c r="E136" s="23">
        <f t="shared" si="3"/>
        <v>32</v>
      </c>
    </row>
    <row r="137" spans="4:5" x14ac:dyDescent="0.25">
      <c r="D137" s="23"/>
      <c r="E137" s="23">
        <f t="shared" si="3"/>
        <v>33</v>
      </c>
    </row>
    <row r="138" spans="4:5" x14ac:dyDescent="0.25">
      <c r="D138" s="23"/>
      <c r="E138" s="23">
        <f t="shared" si="3"/>
        <v>34</v>
      </c>
    </row>
    <row r="139" spans="4:5" x14ac:dyDescent="0.25">
      <c r="D139" s="23"/>
      <c r="E139" s="23">
        <f t="shared" si="3"/>
        <v>35</v>
      </c>
    </row>
    <row r="140" spans="4:5" x14ac:dyDescent="0.25">
      <c r="D140" s="23"/>
      <c r="E140" s="23">
        <f t="shared" si="3"/>
        <v>36</v>
      </c>
    </row>
  </sheetData>
  <mergeCells count="6">
    <mergeCell ref="F77:G77"/>
    <mergeCell ref="F78:G78"/>
    <mergeCell ref="D80:D103"/>
    <mergeCell ref="F1:G1"/>
    <mergeCell ref="D3:D26"/>
    <mergeCell ref="D27:D63"/>
  </mergeCells>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748EA-CE96-4E6C-8918-C45C5F390113}">
  <dimension ref="B2:G7"/>
  <sheetViews>
    <sheetView showGridLines="0" workbookViewId="0"/>
  </sheetViews>
  <sheetFormatPr baseColWidth="10" defaultColWidth="10" defaultRowHeight="13.5" x14ac:dyDescent="0.25"/>
  <cols>
    <col min="1" max="1" width="13.25" style="19" customWidth="1"/>
    <col min="2" max="2" width="79.375" style="19" customWidth="1"/>
    <col min="3" max="3" width="13.25" style="19" customWidth="1"/>
    <col min="4" max="4" width="10" style="19"/>
    <col min="5" max="5" width="16.875" style="19" customWidth="1"/>
    <col min="6" max="6" width="11.75" style="19" customWidth="1"/>
    <col min="7" max="16384" width="10" style="19"/>
  </cols>
  <sheetData>
    <row r="2" spans="2:7" ht="30" customHeight="1" x14ac:dyDescent="0.25">
      <c r="B2" s="5" t="s">
        <v>78</v>
      </c>
      <c r="D2" s="240"/>
      <c r="E2" s="240"/>
      <c r="F2" s="240"/>
      <c r="G2" s="240"/>
    </row>
    <row r="3" spans="2:7" ht="14.25" x14ac:dyDescent="0.25">
      <c r="B3" s="6" t="s">
        <v>72</v>
      </c>
    </row>
    <row r="5" spans="2:7" x14ac:dyDescent="0.25">
      <c r="D5" s="140" t="s">
        <v>79</v>
      </c>
      <c r="E5" s="140" t="s">
        <v>74</v>
      </c>
      <c r="F5" s="140" t="s">
        <v>75</v>
      </c>
    </row>
    <row r="6" spans="2:7" x14ac:dyDescent="0.25">
      <c r="D6" s="141" t="s">
        <v>80</v>
      </c>
      <c r="E6" s="142">
        <v>53.775759418555602</v>
      </c>
      <c r="F6" s="142">
        <v>56.661786237188871</v>
      </c>
    </row>
    <row r="7" spans="2:7" x14ac:dyDescent="0.25">
      <c r="D7" s="141" t="s">
        <v>81</v>
      </c>
      <c r="E7" s="142">
        <v>46.224240581444391</v>
      </c>
      <c r="F7" s="142">
        <v>43.313811615422154</v>
      </c>
    </row>
  </sheetData>
  <mergeCells count="1">
    <mergeCell ref="D2:G2"/>
  </mergeCells>
  <pageMargins left="0.7" right="0.7" top="0.75" bottom="0.75" header="0.3" footer="0.3"/>
  <pageSetup paperSize="9" orientation="portrait" verticalDpi="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4BD87-83E0-6B49-AF00-9487B3136EFB}">
  <sheetPr codeName="Hoja70"/>
  <dimension ref="B1:BH72"/>
  <sheetViews>
    <sheetView zoomScaleNormal="100" workbookViewId="0">
      <selection activeCell="B23" sqref="B23"/>
    </sheetView>
  </sheetViews>
  <sheetFormatPr baseColWidth="10" defaultColWidth="11.5" defaultRowHeight="13.5" x14ac:dyDescent="0.25"/>
  <cols>
    <col min="1" max="1" width="11.5" style="34"/>
    <col min="2" max="2" width="90.75" style="34" customWidth="1"/>
    <col min="3" max="3" width="11.5" style="34"/>
    <col min="4" max="4" width="19.75" style="34" bestFit="1" customWidth="1"/>
    <col min="5" max="8" width="11.5" style="34"/>
    <col min="9" max="9" width="15.5" style="34" customWidth="1"/>
    <col min="10" max="20" width="11.5" style="34"/>
    <col min="21" max="21" width="21.5" style="34" bestFit="1" customWidth="1"/>
    <col min="22" max="22" width="11.5" style="34"/>
    <col min="23" max="23" width="12.75" style="34" bestFit="1" customWidth="1"/>
    <col min="24" max="25" width="11.5" style="34"/>
    <col min="26" max="26" width="13.5" style="34" bestFit="1" customWidth="1"/>
    <col min="27" max="28" width="11.5" style="34"/>
    <col min="29" max="29" width="12.75" style="34" bestFit="1" customWidth="1"/>
    <col min="30" max="31" width="11.5" style="34"/>
    <col min="32" max="32" width="13.5" style="34" bestFit="1" customWidth="1"/>
    <col min="33" max="34" width="11.5" style="34"/>
    <col min="35" max="35" width="12.75" style="34" bestFit="1" customWidth="1"/>
    <col min="36" max="37" width="11.5" style="34"/>
    <col min="38" max="38" width="13.5" style="34" bestFit="1" customWidth="1"/>
    <col min="39" max="16384" width="11.5" style="34"/>
  </cols>
  <sheetData>
    <row r="1" spans="2:60" x14ac:dyDescent="0.25">
      <c r="W1" s="66"/>
      <c r="AC1" s="66"/>
      <c r="AI1" s="66"/>
      <c r="AO1" s="66"/>
      <c r="AU1" s="66"/>
      <c r="BA1" s="66"/>
    </row>
    <row r="2" spans="2:60" ht="33" customHeight="1" x14ac:dyDescent="0.25">
      <c r="B2" s="30" t="s">
        <v>468</v>
      </c>
      <c r="I2" s="52"/>
      <c r="W2" s="305"/>
      <c r="X2" s="305"/>
      <c r="Y2" s="305"/>
      <c r="Z2" s="305"/>
      <c r="AA2" s="305"/>
      <c r="AC2" s="305"/>
      <c r="AD2" s="305"/>
      <c r="AE2" s="305"/>
      <c r="AF2" s="305"/>
      <c r="AG2" s="305"/>
      <c r="AI2" s="305"/>
      <c r="AJ2" s="305"/>
      <c r="AK2" s="305"/>
      <c r="AL2" s="305"/>
      <c r="AM2" s="305"/>
      <c r="AO2" s="305"/>
      <c r="AP2" s="305"/>
      <c r="AQ2" s="305"/>
      <c r="AR2" s="305"/>
      <c r="AS2" s="305"/>
      <c r="AU2" s="305"/>
      <c r="AV2" s="305"/>
      <c r="AW2" s="305"/>
      <c r="AX2" s="305"/>
      <c r="AY2" s="305"/>
      <c r="BA2" s="305"/>
      <c r="BB2" s="305"/>
      <c r="BD2" s="305"/>
      <c r="BE2" s="305"/>
      <c r="BG2" s="305"/>
      <c r="BH2" s="305"/>
    </row>
    <row r="3" spans="2:60" ht="13.9" customHeight="1" x14ac:dyDescent="0.25">
      <c r="B3" s="6" t="s">
        <v>182</v>
      </c>
      <c r="W3" s="315"/>
      <c r="X3" s="317"/>
      <c r="Y3" s="317"/>
      <c r="Z3" s="317"/>
      <c r="AA3" s="316"/>
      <c r="AC3" s="315"/>
      <c r="AD3" s="317"/>
      <c r="AE3" s="317"/>
      <c r="AF3" s="317"/>
      <c r="AG3" s="316"/>
      <c r="AI3" s="315"/>
      <c r="AJ3" s="317"/>
      <c r="AK3" s="317"/>
      <c r="AL3" s="317"/>
      <c r="AM3" s="316"/>
      <c r="AO3" s="315"/>
      <c r="AP3" s="317"/>
      <c r="AQ3" s="317"/>
      <c r="AR3" s="317"/>
      <c r="AS3" s="316"/>
      <c r="AU3" s="315"/>
      <c r="AV3" s="317"/>
      <c r="AW3" s="317"/>
      <c r="AX3" s="317"/>
      <c r="AY3" s="316"/>
      <c r="BA3" s="315"/>
      <c r="BB3" s="316"/>
      <c r="BD3" s="315"/>
      <c r="BE3" s="316"/>
      <c r="BG3" s="315"/>
      <c r="BH3" s="316"/>
    </row>
    <row r="4" spans="2:60" ht="17.25" x14ac:dyDescent="0.3">
      <c r="K4" s="67"/>
    </row>
    <row r="5" spans="2:60" x14ac:dyDescent="0.25">
      <c r="D5" s="140"/>
      <c r="E5" s="140" t="s">
        <v>198</v>
      </c>
      <c r="F5" s="140" t="s">
        <v>199</v>
      </c>
      <c r="U5" s="310"/>
      <c r="W5" s="68"/>
      <c r="X5" s="68"/>
      <c r="AC5" s="68"/>
      <c r="AD5" s="68"/>
      <c r="AI5" s="68"/>
      <c r="AJ5" s="68"/>
      <c r="AO5" s="68"/>
      <c r="AP5" s="68"/>
      <c r="AU5" s="68"/>
      <c r="AV5" s="68"/>
      <c r="BA5" s="75"/>
      <c r="BB5" s="75"/>
      <c r="BD5" s="75"/>
      <c r="BE5" s="75"/>
      <c r="BG5" s="75"/>
      <c r="BH5" s="75"/>
    </row>
    <row r="6" spans="2:60" x14ac:dyDescent="0.25">
      <c r="D6" s="141" t="s">
        <v>312</v>
      </c>
      <c r="E6" s="142">
        <v>44.7</v>
      </c>
      <c r="F6" s="142">
        <v>39.5</v>
      </c>
      <c r="U6" s="310"/>
      <c r="W6" s="68"/>
      <c r="X6" s="68"/>
      <c r="AC6" s="68"/>
      <c r="AD6" s="68"/>
      <c r="AI6" s="68"/>
      <c r="AJ6" s="68"/>
      <c r="AO6" s="68"/>
      <c r="AP6" s="68"/>
      <c r="AU6" s="68"/>
      <c r="AV6" s="68"/>
      <c r="BA6" s="75"/>
      <c r="BB6" s="75"/>
      <c r="BD6" s="75"/>
      <c r="BE6" s="75"/>
      <c r="BG6" s="75"/>
      <c r="BH6" s="75"/>
    </row>
    <row r="7" spans="2:60" ht="13.15" customHeight="1" x14ac:dyDescent="0.25">
      <c r="B7" s="34" t="s">
        <v>469</v>
      </c>
      <c r="D7" s="141" t="s">
        <v>313</v>
      </c>
      <c r="E7" s="142">
        <v>13.542999999999999</v>
      </c>
      <c r="F7" s="142">
        <v>11.992000000000001</v>
      </c>
      <c r="U7" s="310"/>
      <c r="W7" s="68"/>
      <c r="X7" s="68"/>
      <c r="AC7" s="68"/>
      <c r="AD7" s="68"/>
      <c r="AI7" s="68"/>
      <c r="AJ7" s="68"/>
      <c r="AO7" s="68"/>
      <c r="AP7" s="68"/>
      <c r="AU7" s="68"/>
      <c r="AV7" s="68"/>
      <c r="BA7" s="75"/>
      <c r="BB7" s="75"/>
      <c r="BD7" s="75"/>
      <c r="BE7" s="75"/>
      <c r="BG7" s="75"/>
      <c r="BH7" s="75"/>
    </row>
    <row r="8" spans="2:60" ht="13.9" customHeight="1" x14ac:dyDescent="0.25">
      <c r="D8" s="141" t="s">
        <v>373</v>
      </c>
      <c r="E8" s="142">
        <v>6.1</v>
      </c>
      <c r="F8" s="142">
        <v>5.5</v>
      </c>
      <c r="K8" s="56"/>
      <c r="U8" s="310"/>
      <c r="W8" s="68"/>
      <c r="X8" s="68"/>
      <c r="AC8" s="68"/>
      <c r="AD8" s="68"/>
      <c r="AI8" s="68"/>
      <c r="AJ8" s="68"/>
      <c r="AO8" s="68"/>
      <c r="AP8" s="68"/>
      <c r="AU8" s="68"/>
      <c r="AV8" s="68"/>
      <c r="BA8" s="75"/>
      <c r="BB8" s="75"/>
      <c r="BD8" s="75"/>
      <c r="BE8" s="75"/>
      <c r="BG8" s="75"/>
      <c r="BH8" s="75"/>
    </row>
    <row r="9" spans="2:60" x14ac:dyDescent="0.25">
      <c r="D9" s="141" t="s">
        <v>374</v>
      </c>
      <c r="E9" s="142">
        <v>24.2</v>
      </c>
      <c r="F9" s="142">
        <v>21.099999999999998</v>
      </c>
      <c r="K9" s="56"/>
      <c r="U9" s="310"/>
      <c r="W9" s="68"/>
      <c r="X9" s="68"/>
      <c r="AC9" s="68"/>
      <c r="AD9" s="68"/>
      <c r="AI9" s="68"/>
      <c r="AJ9" s="68"/>
      <c r="AO9" s="68"/>
      <c r="AP9" s="68"/>
      <c r="AU9" s="68"/>
      <c r="AV9" s="68"/>
      <c r="BA9" s="75"/>
      <c r="BB9" s="75"/>
      <c r="BD9" s="75"/>
      <c r="BE9" s="75"/>
      <c r="BG9" s="75"/>
      <c r="BH9" s="75"/>
    </row>
    <row r="10" spans="2:60" x14ac:dyDescent="0.25">
      <c r="K10" s="56"/>
      <c r="U10" s="310"/>
      <c r="W10" s="68"/>
      <c r="X10" s="68"/>
      <c r="AC10" s="68"/>
      <c r="AD10" s="68"/>
      <c r="AI10" s="68"/>
      <c r="AJ10" s="68"/>
      <c r="AO10" s="68"/>
      <c r="AP10" s="68"/>
      <c r="AU10" s="68"/>
      <c r="AV10" s="68"/>
      <c r="BA10" s="75"/>
      <c r="BB10" s="75"/>
      <c r="BD10" s="75"/>
      <c r="BE10" s="75"/>
      <c r="BG10" s="75"/>
      <c r="BH10" s="75"/>
    </row>
    <row r="11" spans="2:60" x14ac:dyDescent="0.25">
      <c r="K11" s="56"/>
      <c r="U11" s="310"/>
      <c r="W11" s="68"/>
      <c r="X11" s="68"/>
      <c r="AC11" s="68"/>
      <c r="AD11" s="68"/>
      <c r="AI11" s="68"/>
      <c r="AJ11" s="68"/>
      <c r="AO11" s="68"/>
      <c r="AP11" s="68"/>
      <c r="AU11" s="68"/>
      <c r="AV11" s="68"/>
      <c r="BA11" s="75"/>
      <c r="BB11" s="75"/>
      <c r="BD11" s="75"/>
      <c r="BE11" s="75"/>
      <c r="BG11" s="75"/>
      <c r="BH11" s="75"/>
    </row>
    <row r="12" spans="2:60" x14ac:dyDescent="0.25">
      <c r="K12" s="56"/>
      <c r="U12" s="310"/>
      <c r="W12" s="68"/>
      <c r="X12" s="68"/>
      <c r="AC12" s="68"/>
      <c r="AD12" s="68"/>
      <c r="AI12" s="68"/>
      <c r="AJ12" s="68"/>
      <c r="AO12" s="68"/>
      <c r="AP12" s="68"/>
      <c r="AU12" s="68"/>
      <c r="AV12" s="68"/>
      <c r="BA12" s="75"/>
      <c r="BB12" s="75"/>
      <c r="BD12" s="75"/>
      <c r="BE12" s="75"/>
      <c r="BG12" s="75"/>
      <c r="BH12" s="75"/>
    </row>
    <row r="13" spans="2:60" x14ac:dyDescent="0.25">
      <c r="U13" s="310"/>
      <c r="W13" s="68"/>
      <c r="X13" s="68"/>
      <c r="AC13" s="68"/>
      <c r="AD13" s="68"/>
      <c r="AI13" s="68"/>
      <c r="AJ13" s="68"/>
      <c r="AO13" s="68"/>
      <c r="AP13" s="68"/>
      <c r="AU13" s="68"/>
      <c r="AV13" s="68"/>
      <c r="BA13" s="75"/>
      <c r="BB13" s="75"/>
      <c r="BD13" s="75"/>
      <c r="BE13" s="75"/>
      <c r="BG13" s="75"/>
      <c r="BH13" s="75"/>
    </row>
    <row r="14" spans="2:60" x14ac:dyDescent="0.25">
      <c r="U14" s="310"/>
      <c r="W14" s="68"/>
      <c r="X14" s="68"/>
      <c r="AC14" s="68"/>
      <c r="AD14" s="68"/>
      <c r="AI14" s="68"/>
      <c r="AJ14" s="68"/>
      <c r="AO14" s="68"/>
      <c r="AP14" s="68"/>
      <c r="AU14" s="68"/>
      <c r="AV14" s="68"/>
      <c r="BA14" s="75"/>
      <c r="BB14" s="75"/>
      <c r="BD14" s="75"/>
      <c r="BE14" s="75"/>
      <c r="BG14" s="75"/>
      <c r="BH14" s="75"/>
    </row>
    <row r="15" spans="2:60" x14ac:dyDescent="0.25">
      <c r="U15" s="310"/>
      <c r="W15" s="68"/>
      <c r="X15" s="68"/>
      <c r="AC15" s="68"/>
      <c r="AD15" s="68"/>
      <c r="AI15" s="68"/>
      <c r="AJ15" s="68"/>
      <c r="AO15" s="68"/>
      <c r="AP15" s="68"/>
      <c r="AU15" s="68"/>
      <c r="AV15" s="68"/>
      <c r="BA15" s="75"/>
      <c r="BB15" s="75"/>
      <c r="BD15" s="75"/>
      <c r="BE15" s="75"/>
      <c r="BG15" s="75"/>
      <c r="BH15" s="75"/>
    </row>
    <row r="16" spans="2:60" x14ac:dyDescent="0.25">
      <c r="U16" s="310"/>
      <c r="W16" s="68"/>
      <c r="X16" s="68"/>
      <c r="AC16" s="68"/>
      <c r="AD16" s="68"/>
      <c r="AI16" s="68"/>
      <c r="AJ16" s="68"/>
      <c r="AO16" s="68"/>
      <c r="AP16" s="68"/>
      <c r="AU16" s="68"/>
      <c r="AV16" s="68"/>
      <c r="BA16" s="75"/>
      <c r="BB16" s="75"/>
      <c r="BD16" s="75"/>
      <c r="BE16" s="75"/>
      <c r="BG16" s="75"/>
      <c r="BH16" s="75"/>
    </row>
    <row r="17" spans="21:60" x14ac:dyDescent="0.25">
      <c r="U17" s="310"/>
      <c r="W17" s="68"/>
      <c r="X17" s="68"/>
      <c r="AC17" s="68"/>
      <c r="AD17" s="68"/>
      <c r="AI17" s="68"/>
      <c r="AJ17" s="68"/>
      <c r="AO17" s="68"/>
      <c r="AP17" s="68"/>
      <c r="AU17" s="68"/>
      <c r="AV17" s="68"/>
      <c r="BA17" s="75"/>
      <c r="BB17" s="75"/>
      <c r="BD17" s="75"/>
      <c r="BE17" s="75"/>
      <c r="BG17" s="75"/>
      <c r="BH17" s="75"/>
    </row>
    <row r="18" spans="21:60" x14ac:dyDescent="0.25">
      <c r="U18" s="310"/>
      <c r="W18" s="68"/>
      <c r="X18" s="68"/>
      <c r="AC18" s="68"/>
      <c r="AD18" s="68"/>
      <c r="AI18" s="68"/>
      <c r="AJ18" s="68"/>
      <c r="AO18" s="68"/>
      <c r="AP18" s="68"/>
      <c r="AU18" s="68"/>
      <c r="AV18" s="68"/>
      <c r="BA18" s="75"/>
      <c r="BB18" s="75"/>
      <c r="BD18" s="75"/>
      <c r="BE18" s="75"/>
      <c r="BG18" s="75"/>
      <c r="BH18" s="75"/>
    </row>
    <row r="19" spans="21:60" x14ac:dyDescent="0.25">
      <c r="U19" s="310"/>
      <c r="W19" s="68"/>
      <c r="X19" s="68"/>
      <c r="AC19" s="68"/>
      <c r="AD19" s="68"/>
      <c r="AI19" s="68"/>
      <c r="AJ19" s="68"/>
      <c r="AO19" s="68"/>
      <c r="AP19" s="68"/>
      <c r="AU19" s="68"/>
      <c r="AV19" s="68"/>
      <c r="BA19" s="75"/>
      <c r="BB19" s="75"/>
      <c r="BD19" s="75"/>
      <c r="BE19" s="75"/>
      <c r="BG19" s="75"/>
      <c r="BH19" s="75"/>
    </row>
    <row r="20" spans="21:60" x14ac:dyDescent="0.25">
      <c r="U20" s="310"/>
      <c r="W20" s="68"/>
      <c r="X20" s="68"/>
      <c r="AC20" s="68"/>
      <c r="AD20" s="68"/>
      <c r="AI20" s="68"/>
      <c r="AJ20" s="68"/>
      <c r="AO20" s="68"/>
      <c r="AP20" s="68"/>
      <c r="AU20" s="68"/>
      <c r="AV20" s="68"/>
      <c r="BA20" s="75"/>
      <c r="BB20" s="75"/>
      <c r="BD20" s="75"/>
      <c r="BE20" s="75"/>
      <c r="BG20" s="75"/>
      <c r="BH20" s="75"/>
    </row>
    <row r="21" spans="21:60" x14ac:dyDescent="0.25">
      <c r="U21" s="310"/>
      <c r="W21" s="68"/>
      <c r="X21" s="68"/>
      <c r="AC21" s="68"/>
      <c r="AD21" s="68"/>
      <c r="AI21" s="68"/>
      <c r="AJ21" s="68"/>
      <c r="AO21" s="68"/>
      <c r="AP21" s="68"/>
      <c r="AU21" s="68"/>
      <c r="AV21" s="68"/>
      <c r="BA21" s="75"/>
      <c r="BB21" s="75"/>
      <c r="BD21" s="75"/>
      <c r="BE21" s="75"/>
      <c r="BG21" s="75"/>
      <c r="BH21" s="75"/>
    </row>
    <row r="22" spans="21:60" x14ac:dyDescent="0.25">
      <c r="U22" s="310"/>
      <c r="W22" s="68"/>
      <c r="X22" s="68"/>
      <c r="AC22" s="68"/>
      <c r="AD22" s="68"/>
      <c r="AI22" s="68"/>
      <c r="AJ22" s="68"/>
      <c r="AO22" s="68"/>
      <c r="AP22" s="68"/>
      <c r="AU22" s="68"/>
      <c r="AV22" s="68"/>
      <c r="BA22" s="75"/>
      <c r="BB22" s="75"/>
      <c r="BD22" s="75"/>
      <c r="BE22" s="75"/>
      <c r="BG22" s="75"/>
      <c r="BH22" s="75"/>
    </row>
    <row r="23" spans="21:60" x14ac:dyDescent="0.25">
      <c r="U23" s="310"/>
      <c r="W23" s="68"/>
      <c r="X23" s="68"/>
      <c r="AC23" s="68"/>
      <c r="AD23" s="68"/>
      <c r="AI23" s="68"/>
      <c r="AJ23" s="68"/>
      <c r="AO23" s="68"/>
      <c r="AP23" s="68"/>
      <c r="AU23" s="68"/>
      <c r="AV23" s="68"/>
      <c r="BA23" s="75"/>
      <c r="BB23" s="75"/>
      <c r="BD23" s="75"/>
      <c r="BE23" s="75"/>
      <c r="BG23" s="75"/>
      <c r="BH23" s="75"/>
    </row>
    <row r="24" spans="21:60" x14ac:dyDescent="0.25">
      <c r="U24" s="310"/>
      <c r="W24" s="68"/>
      <c r="X24" s="68"/>
      <c r="AC24" s="68"/>
      <c r="AD24" s="68"/>
      <c r="AI24" s="68"/>
      <c r="AJ24" s="68"/>
      <c r="AO24" s="68"/>
      <c r="AP24" s="68"/>
      <c r="AU24" s="68"/>
      <c r="AV24" s="68"/>
      <c r="BA24" s="75"/>
      <c r="BB24" s="75"/>
      <c r="BD24" s="75"/>
      <c r="BE24" s="75"/>
      <c r="BG24" s="75"/>
      <c r="BH24" s="75"/>
    </row>
    <row r="25" spans="21:60" ht="13.5" customHeight="1" x14ac:dyDescent="0.25">
      <c r="U25" s="310"/>
      <c r="W25" s="68"/>
      <c r="X25" s="68"/>
      <c r="AC25" s="68"/>
      <c r="AD25" s="68"/>
      <c r="AI25" s="68"/>
      <c r="AJ25" s="68"/>
      <c r="AO25" s="68"/>
      <c r="AP25" s="68"/>
      <c r="AU25" s="68"/>
      <c r="AV25" s="68"/>
      <c r="BA25" s="75"/>
      <c r="BB25" s="75"/>
      <c r="BD25" s="75"/>
      <c r="BE25" s="75"/>
      <c r="BG25" s="75"/>
      <c r="BH25" s="75"/>
    </row>
    <row r="26" spans="21:60" x14ac:dyDescent="0.25">
      <c r="U26" s="310"/>
      <c r="W26" s="68"/>
      <c r="X26" s="68"/>
      <c r="AC26" s="68"/>
      <c r="AD26" s="68"/>
      <c r="AI26" s="68"/>
      <c r="AJ26" s="68"/>
      <c r="AO26" s="68"/>
      <c r="AP26" s="68"/>
      <c r="AU26" s="68"/>
      <c r="AV26" s="68"/>
      <c r="BA26" s="75"/>
      <c r="BB26" s="75"/>
      <c r="BD26" s="75"/>
      <c r="BE26" s="75"/>
      <c r="BG26" s="75"/>
      <c r="BH26" s="75"/>
    </row>
    <row r="27" spans="21:60" ht="13.5" customHeight="1" x14ac:dyDescent="0.25">
      <c r="U27" s="310"/>
      <c r="W27" s="68"/>
      <c r="X27" s="68"/>
      <c r="AC27" s="68"/>
      <c r="AD27" s="68"/>
      <c r="AI27" s="68"/>
      <c r="AJ27" s="68"/>
      <c r="AO27" s="68"/>
      <c r="AP27" s="68"/>
      <c r="AU27" s="68"/>
      <c r="AV27" s="68"/>
      <c r="BA27" s="75"/>
      <c r="BB27" s="75"/>
      <c r="BD27" s="75"/>
      <c r="BE27" s="75"/>
      <c r="BG27" s="75"/>
      <c r="BH27" s="75"/>
    </row>
    <row r="28" spans="21:60" x14ac:dyDescent="0.25">
      <c r="U28" s="310"/>
      <c r="W28" s="68"/>
      <c r="X28" s="68"/>
      <c r="AC28" s="68"/>
      <c r="AD28" s="68"/>
      <c r="AI28" s="68"/>
      <c r="AJ28" s="68"/>
      <c r="AO28" s="68"/>
      <c r="AP28" s="68"/>
      <c r="AU28" s="68"/>
      <c r="AV28" s="68"/>
      <c r="BA28" s="75"/>
      <c r="BB28" s="75"/>
      <c r="BD28" s="75"/>
      <c r="BE28" s="75"/>
      <c r="BG28" s="75"/>
      <c r="BH28" s="75"/>
    </row>
    <row r="29" spans="21:60" x14ac:dyDescent="0.25">
      <c r="U29" s="33"/>
      <c r="W29" s="68"/>
      <c r="X29" s="68"/>
      <c r="AC29" s="68"/>
      <c r="AD29" s="68"/>
      <c r="AI29" s="68"/>
      <c r="AJ29" s="68"/>
      <c r="AO29" s="68"/>
      <c r="AP29" s="68"/>
      <c r="AU29" s="68"/>
      <c r="AV29" s="68"/>
      <c r="BA29" s="68"/>
      <c r="BB29" s="68"/>
      <c r="BD29" s="68"/>
      <c r="BE29" s="68"/>
      <c r="BG29" s="68"/>
      <c r="BH29" s="68"/>
    </row>
    <row r="30" spans="21:60" x14ac:dyDescent="0.25">
      <c r="U30" s="33"/>
      <c r="W30" s="68"/>
      <c r="X30" s="68"/>
      <c r="AC30" s="68"/>
      <c r="AD30" s="68"/>
      <c r="AI30" s="68"/>
      <c r="AJ30" s="68"/>
      <c r="AO30" s="68"/>
      <c r="AP30" s="68"/>
      <c r="AU30" s="68"/>
      <c r="AV30" s="68"/>
      <c r="BA30" s="75"/>
      <c r="BB30" s="75"/>
      <c r="BD30" s="75"/>
      <c r="BE30" s="75"/>
      <c r="BG30" s="75"/>
      <c r="BH30" s="75"/>
    </row>
    <row r="31" spans="21:60" x14ac:dyDescent="0.25">
      <c r="U31" s="33"/>
      <c r="W31" s="68"/>
      <c r="X31" s="68"/>
      <c r="AC31" s="68"/>
      <c r="AD31" s="68"/>
      <c r="AI31" s="68"/>
      <c r="AJ31" s="68"/>
      <c r="AO31" s="68"/>
      <c r="AP31" s="68"/>
      <c r="AU31" s="68"/>
      <c r="AV31" s="68"/>
      <c r="BA31" s="75"/>
      <c r="BB31" s="75"/>
      <c r="BD31" s="75"/>
      <c r="BE31" s="75"/>
      <c r="BG31" s="75"/>
      <c r="BH31" s="75"/>
    </row>
    <row r="32" spans="21:60" x14ac:dyDescent="0.25">
      <c r="U32" s="33"/>
      <c r="W32" s="68"/>
      <c r="X32" s="68"/>
      <c r="AC32" s="68"/>
      <c r="AD32" s="68"/>
      <c r="AI32" s="68"/>
      <c r="AJ32" s="68"/>
      <c r="AO32" s="68"/>
      <c r="AP32" s="68"/>
      <c r="AU32" s="68"/>
      <c r="AV32" s="68"/>
      <c r="BA32" s="75"/>
      <c r="BB32" s="75"/>
      <c r="BD32" s="75"/>
      <c r="BE32" s="75"/>
      <c r="BG32" s="75"/>
      <c r="BH32" s="75"/>
    </row>
    <row r="33" spans="20:60" x14ac:dyDescent="0.25">
      <c r="U33" s="33"/>
      <c r="W33" s="68"/>
      <c r="X33" s="68"/>
      <c r="AC33" s="68"/>
      <c r="AD33" s="68"/>
      <c r="AI33" s="68"/>
      <c r="AJ33" s="68"/>
      <c r="AO33" s="68"/>
      <c r="AP33" s="68"/>
      <c r="AU33" s="68"/>
      <c r="AV33" s="68"/>
      <c r="BA33" s="75"/>
      <c r="BB33" s="75"/>
      <c r="BD33" s="75"/>
      <c r="BE33" s="75"/>
      <c r="BG33" s="75"/>
      <c r="BH33" s="75"/>
    </row>
    <row r="34" spans="20:60" x14ac:dyDescent="0.25">
      <c r="U34" s="33"/>
      <c r="W34" s="68"/>
      <c r="X34" s="68"/>
      <c r="AC34" s="68"/>
      <c r="AD34" s="68"/>
      <c r="AI34" s="68"/>
      <c r="AJ34" s="68"/>
      <c r="AO34" s="68"/>
      <c r="AP34" s="68"/>
      <c r="AU34" s="68"/>
      <c r="AV34" s="68"/>
      <c r="BA34" s="75"/>
      <c r="BB34" s="75"/>
      <c r="BD34" s="75"/>
      <c r="BE34" s="75"/>
      <c r="BG34" s="75"/>
      <c r="BH34" s="75"/>
    </row>
    <row r="35" spans="20:60" x14ac:dyDescent="0.25">
      <c r="U35" s="33"/>
      <c r="W35" s="68"/>
      <c r="X35" s="68"/>
      <c r="AC35" s="68"/>
      <c r="AD35" s="68"/>
      <c r="AI35" s="68"/>
      <c r="AJ35" s="68"/>
      <c r="AO35" s="68"/>
      <c r="AP35" s="68"/>
      <c r="AU35" s="68"/>
      <c r="AV35" s="68"/>
      <c r="BA35" s="75"/>
      <c r="BB35" s="75"/>
      <c r="BD35" s="75"/>
      <c r="BE35" s="75"/>
      <c r="BG35" s="75"/>
      <c r="BH35" s="75"/>
    </row>
    <row r="36" spans="20:60" x14ac:dyDescent="0.25">
      <c r="U36" s="33"/>
      <c r="W36" s="68"/>
      <c r="X36" s="68"/>
      <c r="AC36" s="68"/>
      <c r="AD36" s="68"/>
      <c r="AI36" s="68"/>
      <c r="AJ36" s="68"/>
      <c r="AO36" s="68"/>
      <c r="AP36" s="68"/>
      <c r="AU36" s="68"/>
      <c r="AV36" s="68"/>
      <c r="BA36" s="75"/>
      <c r="BB36" s="75"/>
      <c r="BD36" s="75"/>
      <c r="BE36" s="75"/>
      <c r="BG36" s="75"/>
      <c r="BH36" s="75"/>
    </row>
    <row r="37" spans="20:60" ht="32.25" customHeight="1" x14ac:dyDescent="0.25">
      <c r="U37" s="33"/>
      <c r="W37" s="68"/>
      <c r="X37" s="68"/>
      <c r="AC37" s="68"/>
      <c r="AD37" s="68"/>
      <c r="AI37" s="68"/>
      <c r="AJ37" s="68"/>
      <c r="AO37" s="68"/>
      <c r="AP37" s="68"/>
      <c r="AU37" s="68"/>
      <c r="AV37" s="68"/>
      <c r="BA37" s="75"/>
      <c r="BB37" s="75"/>
      <c r="BD37" s="75"/>
      <c r="BE37" s="75"/>
      <c r="BG37" s="75"/>
      <c r="BH37" s="75"/>
    </row>
    <row r="38" spans="20:60" x14ac:dyDescent="0.25">
      <c r="T38" s="33"/>
      <c r="V38" s="68"/>
      <c r="W38" s="68"/>
      <c r="AB38" s="68"/>
      <c r="AC38" s="68"/>
      <c r="AH38" s="68"/>
      <c r="AI38" s="68"/>
      <c r="AN38" s="68"/>
      <c r="AO38" s="68"/>
      <c r="AT38" s="68"/>
      <c r="AU38" s="68"/>
      <c r="AZ38" s="75"/>
      <c r="BA38" s="75"/>
      <c r="BC38" s="75"/>
      <c r="BD38" s="75"/>
      <c r="BF38" s="75"/>
      <c r="BG38" s="75"/>
    </row>
    <row r="39" spans="20:60" x14ac:dyDescent="0.25">
      <c r="T39" s="33"/>
      <c r="V39" s="68"/>
      <c r="W39" s="68"/>
      <c r="AB39" s="68"/>
      <c r="AC39" s="68"/>
      <c r="AH39" s="68"/>
      <c r="AI39" s="68"/>
      <c r="AN39" s="68"/>
      <c r="AO39" s="68"/>
      <c r="AT39" s="68"/>
      <c r="AU39" s="68"/>
      <c r="AZ39" s="75"/>
      <c r="BA39" s="75"/>
      <c r="BC39" s="75"/>
      <c r="BD39" s="75"/>
      <c r="BF39" s="75"/>
      <c r="BG39" s="75"/>
    </row>
    <row r="40" spans="20:60" x14ac:dyDescent="0.25">
      <c r="T40" s="33"/>
      <c r="V40" s="68"/>
      <c r="W40" s="68"/>
      <c r="AB40" s="68"/>
      <c r="AC40" s="68"/>
      <c r="AH40" s="68"/>
      <c r="AI40" s="68"/>
      <c r="AN40" s="68"/>
      <c r="AO40" s="68"/>
      <c r="AT40" s="68"/>
      <c r="AU40" s="68"/>
      <c r="AZ40" s="75"/>
      <c r="BA40" s="75"/>
      <c r="BC40" s="75"/>
      <c r="BD40" s="75"/>
      <c r="BF40" s="75"/>
      <c r="BG40" s="75"/>
    </row>
    <row r="41" spans="20:60" x14ac:dyDescent="0.25">
      <c r="T41" s="33"/>
      <c r="V41" s="68"/>
      <c r="W41" s="68"/>
      <c r="AB41" s="68"/>
      <c r="AC41" s="68"/>
      <c r="AH41" s="68"/>
      <c r="AI41" s="68"/>
      <c r="AN41" s="68"/>
      <c r="AO41" s="68"/>
      <c r="AT41" s="68"/>
      <c r="AU41" s="68"/>
      <c r="AZ41" s="75"/>
      <c r="BA41" s="75"/>
      <c r="BC41" s="75"/>
      <c r="BD41" s="75"/>
      <c r="BF41" s="75"/>
      <c r="BG41" s="75"/>
    </row>
    <row r="42" spans="20:60" ht="13.15" customHeight="1" x14ac:dyDescent="0.25">
      <c r="T42" s="33"/>
      <c r="V42" s="68"/>
      <c r="W42" s="68"/>
      <c r="AB42" s="68"/>
      <c r="AC42" s="68"/>
      <c r="AH42" s="68"/>
      <c r="AI42" s="68"/>
      <c r="AN42" s="68"/>
      <c r="AO42" s="68"/>
      <c r="AT42" s="68"/>
      <c r="AU42" s="68"/>
      <c r="AZ42" s="75"/>
      <c r="BA42" s="75"/>
      <c r="BC42" s="75"/>
      <c r="BD42" s="75"/>
      <c r="BF42" s="75"/>
      <c r="BG42" s="75"/>
    </row>
    <row r="43" spans="20:60" ht="14.25" customHeight="1" x14ac:dyDescent="0.25">
      <c r="T43" s="33"/>
      <c r="V43" s="68"/>
      <c r="W43" s="68"/>
      <c r="AB43" s="68"/>
      <c r="AC43" s="68"/>
      <c r="AH43" s="68"/>
      <c r="AI43" s="68"/>
      <c r="AN43" s="68"/>
      <c r="AO43" s="68"/>
      <c r="AT43" s="68"/>
      <c r="AU43" s="68"/>
      <c r="AZ43" s="75"/>
      <c r="BA43" s="75"/>
      <c r="BC43" s="75"/>
      <c r="BD43" s="75"/>
      <c r="BF43" s="75"/>
      <c r="BG43" s="75"/>
    </row>
    <row r="44" spans="20:60" x14ac:dyDescent="0.25">
      <c r="U44" s="33"/>
      <c r="W44" s="68"/>
      <c r="X44" s="68"/>
      <c r="AC44" s="68"/>
      <c r="AD44" s="68"/>
      <c r="AI44" s="68"/>
      <c r="AJ44" s="68"/>
      <c r="AO44" s="68"/>
      <c r="AP44" s="68"/>
      <c r="AU44" s="68"/>
      <c r="AV44" s="68"/>
      <c r="BA44" s="75"/>
      <c r="BB44" s="75"/>
      <c r="BD44" s="75"/>
      <c r="BE44" s="75"/>
      <c r="BG44" s="75"/>
      <c r="BH44" s="75"/>
    </row>
    <row r="45" spans="20:60" x14ac:dyDescent="0.25">
      <c r="U45" s="33"/>
      <c r="W45" s="68"/>
      <c r="X45" s="68"/>
      <c r="AC45" s="68"/>
      <c r="AD45" s="68"/>
      <c r="AI45" s="68"/>
      <c r="AJ45" s="68"/>
      <c r="AO45" s="68"/>
      <c r="AP45" s="68"/>
      <c r="AU45" s="68"/>
      <c r="AV45" s="68"/>
      <c r="BA45" s="75"/>
      <c r="BB45" s="75"/>
      <c r="BD45" s="75"/>
      <c r="BE45" s="75"/>
      <c r="BG45" s="75"/>
      <c r="BH45" s="75"/>
    </row>
    <row r="46" spans="20:60" ht="13.5" customHeight="1" x14ac:dyDescent="0.25">
      <c r="U46" s="33"/>
      <c r="W46" s="68"/>
      <c r="X46" s="68"/>
      <c r="AC46" s="68"/>
      <c r="AD46" s="68"/>
      <c r="AI46" s="68"/>
      <c r="AJ46" s="68"/>
      <c r="AO46" s="68"/>
      <c r="AP46" s="68"/>
      <c r="AU46" s="68"/>
      <c r="AV46" s="68"/>
      <c r="BA46" s="75"/>
      <c r="BB46" s="75"/>
      <c r="BD46" s="75"/>
      <c r="BE46" s="75"/>
      <c r="BG46" s="75"/>
      <c r="BH46" s="75"/>
    </row>
    <row r="47" spans="20:60" x14ac:dyDescent="0.25">
      <c r="U47" s="33"/>
      <c r="W47" s="68"/>
      <c r="X47" s="68"/>
      <c r="AC47" s="68"/>
      <c r="AD47" s="68"/>
      <c r="AI47" s="68"/>
      <c r="AJ47" s="68"/>
      <c r="AO47" s="68"/>
      <c r="AP47" s="68"/>
      <c r="AU47" s="68"/>
      <c r="AV47" s="68"/>
      <c r="BA47" s="75"/>
      <c r="BB47" s="75"/>
      <c r="BD47" s="75"/>
      <c r="BE47" s="75"/>
      <c r="BG47" s="75"/>
      <c r="BH47" s="75"/>
    </row>
    <row r="48" spans="20:60" x14ac:dyDescent="0.25">
      <c r="U48" s="33"/>
      <c r="W48" s="68"/>
      <c r="X48" s="68"/>
      <c r="AC48" s="68"/>
      <c r="AD48" s="68"/>
      <c r="AI48" s="68"/>
      <c r="AJ48" s="68"/>
      <c r="AO48" s="68"/>
      <c r="AP48" s="68"/>
      <c r="AU48" s="68"/>
      <c r="AV48" s="68"/>
      <c r="BA48" s="75"/>
      <c r="BB48" s="75"/>
      <c r="BD48" s="75"/>
      <c r="BE48" s="75"/>
      <c r="BG48" s="75"/>
      <c r="BH48" s="75"/>
    </row>
    <row r="49" spans="11:60" x14ac:dyDescent="0.25">
      <c r="U49" s="33"/>
      <c r="W49" s="68"/>
      <c r="X49" s="68"/>
      <c r="AC49" s="68"/>
      <c r="AD49" s="68"/>
      <c r="AI49" s="68"/>
      <c r="AJ49" s="68"/>
      <c r="AO49" s="68"/>
      <c r="AP49" s="68"/>
      <c r="AU49" s="68"/>
      <c r="AV49" s="68"/>
      <c r="BA49" s="75"/>
      <c r="BB49" s="75"/>
      <c r="BD49" s="75"/>
      <c r="BE49" s="75"/>
      <c r="BG49" s="75"/>
      <c r="BH49" s="75"/>
    </row>
    <row r="50" spans="11:60" x14ac:dyDescent="0.25">
      <c r="K50" s="70"/>
      <c r="U50" s="33"/>
      <c r="W50" s="68"/>
      <c r="X50" s="68"/>
      <c r="AC50" s="68"/>
      <c r="AD50" s="68"/>
      <c r="AI50" s="68"/>
      <c r="AJ50" s="68"/>
      <c r="AO50" s="68"/>
      <c r="AP50" s="68"/>
      <c r="AU50" s="68"/>
      <c r="AV50" s="68"/>
      <c r="BA50" s="75"/>
      <c r="BB50" s="75"/>
      <c r="BD50" s="75"/>
      <c r="BE50" s="75"/>
      <c r="BG50" s="75"/>
      <c r="BH50" s="75"/>
    </row>
    <row r="51" spans="11:60" x14ac:dyDescent="0.25">
      <c r="K51" s="70"/>
      <c r="U51" s="33"/>
      <c r="W51" s="68"/>
      <c r="X51" s="68"/>
      <c r="AC51" s="68"/>
      <c r="AD51" s="68"/>
      <c r="AI51" s="68"/>
      <c r="AJ51" s="68"/>
      <c r="AO51" s="68"/>
      <c r="AP51" s="68"/>
      <c r="AU51" s="68"/>
      <c r="AV51" s="68"/>
      <c r="BA51" s="75"/>
      <c r="BB51" s="75"/>
      <c r="BD51" s="75"/>
      <c r="BE51" s="75"/>
      <c r="BG51" s="75"/>
      <c r="BH51" s="75"/>
    </row>
    <row r="52" spans="11:60" x14ac:dyDescent="0.25">
      <c r="K52" s="70"/>
      <c r="U52" s="33"/>
      <c r="W52" s="68"/>
      <c r="X52" s="68"/>
      <c r="AC52" s="68"/>
      <c r="AD52" s="68"/>
      <c r="AI52" s="68"/>
      <c r="AJ52" s="68"/>
      <c r="AO52" s="68"/>
      <c r="AP52" s="68"/>
      <c r="AU52" s="68"/>
      <c r="AV52" s="68"/>
      <c r="BA52" s="75"/>
      <c r="BB52" s="75"/>
      <c r="BD52" s="75"/>
      <c r="BE52" s="75"/>
      <c r="BG52" s="75"/>
      <c r="BH52" s="75"/>
    </row>
    <row r="53" spans="11:60" x14ac:dyDescent="0.25">
      <c r="K53" s="70"/>
      <c r="U53" s="33"/>
      <c r="W53" s="68"/>
      <c r="X53" s="68"/>
      <c r="AC53" s="68"/>
      <c r="AD53" s="68"/>
      <c r="AI53" s="68"/>
      <c r="AJ53" s="68"/>
      <c r="AO53" s="68"/>
      <c r="AP53" s="68"/>
      <c r="AU53" s="68"/>
      <c r="AV53" s="68"/>
      <c r="BA53" s="75"/>
      <c r="BB53" s="75"/>
      <c r="BD53" s="75"/>
      <c r="BE53" s="75"/>
      <c r="BG53" s="75"/>
      <c r="BH53" s="75"/>
    </row>
    <row r="54" spans="11:60" x14ac:dyDescent="0.25">
      <c r="K54" s="70"/>
      <c r="W54" s="68"/>
      <c r="X54" s="68"/>
      <c r="AC54" s="68"/>
      <c r="AD54" s="68"/>
      <c r="AI54" s="68"/>
      <c r="AJ54" s="68"/>
      <c r="AO54" s="68"/>
      <c r="AP54" s="68"/>
      <c r="AU54" s="68"/>
      <c r="AV54" s="68"/>
      <c r="BA54" s="75"/>
      <c r="BB54" s="75"/>
      <c r="BD54" s="75"/>
      <c r="BE54" s="75"/>
      <c r="BG54" s="75"/>
      <c r="BH54" s="75"/>
    </row>
    <row r="55" spans="11:60" x14ac:dyDescent="0.25">
      <c r="W55" s="68"/>
      <c r="X55" s="68"/>
      <c r="AC55" s="68"/>
      <c r="AD55" s="68"/>
      <c r="AI55" s="68"/>
      <c r="AJ55" s="68"/>
      <c r="AO55" s="68"/>
      <c r="AP55" s="68"/>
      <c r="AU55" s="68"/>
      <c r="AV55" s="68"/>
      <c r="BA55" s="75"/>
      <c r="BB55" s="75"/>
      <c r="BD55" s="75"/>
      <c r="BE55" s="75"/>
      <c r="BG55" s="75"/>
      <c r="BH55" s="75"/>
    </row>
    <row r="56" spans="11:60" x14ac:dyDescent="0.25">
      <c r="W56" s="68"/>
      <c r="X56" s="68"/>
      <c r="AC56" s="68"/>
      <c r="AD56" s="68"/>
      <c r="AI56" s="68"/>
      <c r="AJ56" s="68"/>
      <c r="AO56" s="68"/>
      <c r="AP56" s="68"/>
      <c r="AU56" s="68"/>
      <c r="AV56" s="68"/>
      <c r="BA56" s="75"/>
      <c r="BB56" s="75"/>
      <c r="BD56" s="75"/>
      <c r="BE56" s="75"/>
      <c r="BG56" s="75"/>
      <c r="BH56" s="75"/>
    </row>
    <row r="57" spans="11:60" x14ac:dyDescent="0.25">
      <c r="W57" s="68"/>
      <c r="X57" s="68"/>
      <c r="AC57" s="68"/>
      <c r="AD57" s="68"/>
      <c r="AI57" s="68"/>
      <c r="AJ57" s="68"/>
      <c r="AO57" s="68"/>
      <c r="AP57" s="68"/>
      <c r="AU57" s="68"/>
      <c r="AV57" s="68"/>
      <c r="BA57" s="75"/>
      <c r="BB57" s="75"/>
      <c r="BD57" s="75"/>
      <c r="BE57" s="75"/>
      <c r="BG57" s="75"/>
      <c r="BH57" s="75"/>
    </row>
    <row r="58" spans="11:60" x14ac:dyDescent="0.25">
      <c r="W58" s="68"/>
      <c r="X58" s="68"/>
      <c r="AC58" s="68"/>
      <c r="AD58" s="68"/>
      <c r="AI58" s="68"/>
      <c r="AJ58" s="68"/>
      <c r="AO58" s="68"/>
      <c r="AP58" s="68"/>
      <c r="AU58" s="68"/>
      <c r="AV58" s="68"/>
      <c r="BA58" s="75"/>
      <c r="BB58" s="75"/>
      <c r="BD58" s="75"/>
      <c r="BE58" s="75"/>
      <c r="BG58" s="75"/>
      <c r="BH58" s="75"/>
    </row>
    <row r="59" spans="11:60" x14ac:dyDescent="0.25">
      <c r="W59" s="68"/>
      <c r="X59" s="68"/>
      <c r="AC59" s="68"/>
      <c r="AD59" s="68"/>
      <c r="AI59" s="68"/>
      <c r="AJ59" s="68"/>
      <c r="AO59" s="68"/>
      <c r="AP59" s="68"/>
      <c r="AU59" s="68"/>
      <c r="AV59" s="68"/>
      <c r="BA59" s="75"/>
      <c r="BB59" s="75"/>
      <c r="BD59" s="75"/>
      <c r="BE59" s="75"/>
      <c r="BG59" s="75"/>
      <c r="BH59" s="75"/>
    </row>
    <row r="60" spans="11:60" x14ac:dyDescent="0.25">
      <c r="W60" s="68"/>
      <c r="X60" s="68"/>
      <c r="AC60" s="68"/>
      <c r="AD60" s="68"/>
      <c r="AI60" s="68"/>
      <c r="AJ60" s="68"/>
      <c r="AO60" s="68"/>
      <c r="AP60" s="68"/>
      <c r="AU60" s="68"/>
      <c r="AV60" s="68"/>
      <c r="BA60" s="75"/>
      <c r="BB60" s="75"/>
      <c r="BD60" s="75"/>
      <c r="BE60" s="75"/>
      <c r="BG60" s="75"/>
      <c r="BH60" s="75"/>
    </row>
    <row r="61" spans="11:60" x14ac:dyDescent="0.25">
      <c r="W61" s="68"/>
      <c r="X61" s="68"/>
      <c r="AC61" s="68"/>
      <c r="AD61" s="68"/>
      <c r="AI61" s="68"/>
      <c r="AJ61" s="68"/>
      <c r="AO61" s="68"/>
      <c r="AP61" s="68"/>
      <c r="AU61" s="68"/>
      <c r="AV61" s="68"/>
      <c r="BA61" s="75"/>
      <c r="BB61" s="75"/>
      <c r="BD61" s="75"/>
      <c r="BE61" s="75"/>
      <c r="BG61" s="75"/>
      <c r="BH61" s="75"/>
    </row>
    <row r="62" spans="11:60" x14ac:dyDescent="0.25">
      <c r="W62" s="68"/>
      <c r="X62" s="68"/>
      <c r="AC62" s="68"/>
      <c r="AD62" s="68"/>
      <c r="AI62" s="68"/>
      <c r="AJ62" s="68"/>
      <c r="AO62" s="68"/>
      <c r="AP62" s="68"/>
      <c r="AU62" s="68"/>
      <c r="AV62" s="68"/>
      <c r="BA62" s="75"/>
      <c r="BB62" s="75"/>
      <c r="BD62" s="75"/>
      <c r="BE62" s="75"/>
      <c r="BG62" s="75"/>
      <c r="BH62" s="75"/>
    </row>
    <row r="63" spans="11:60" x14ac:dyDescent="0.25">
      <c r="W63" s="68"/>
      <c r="X63" s="68"/>
      <c r="AC63" s="68"/>
      <c r="AD63" s="68"/>
      <c r="AI63" s="68"/>
      <c r="AJ63" s="68"/>
      <c r="AO63" s="68"/>
      <c r="AP63" s="68"/>
      <c r="AU63" s="68"/>
      <c r="AV63" s="68"/>
      <c r="BA63" s="75"/>
      <c r="BB63" s="75"/>
      <c r="BD63" s="75"/>
      <c r="BE63" s="75"/>
      <c r="BG63" s="75"/>
      <c r="BH63" s="75"/>
    </row>
    <row r="64" spans="11:60" x14ac:dyDescent="0.25">
      <c r="W64" s="68"/>
      <c r="X64" s="68"/>
      <c r="AC64" s="68"/>
      <c r="AD64" s="68"/>
      <c r="AI64" s="68"/>
      <c r="AJ64" s="68"/>
      <c r="AO64" s="68"/>
      <c r="AP64" s="68"/>
      <c r="AU64" s="68"/>
      <c r="AV64" s="68"/>
      <c r="BA64" s="75"/>
      <c r="BB64" s="75"/>
      <c r="BD64" s="75"/>
      <c r="BE64" s="75"/>
      <c r="BG64" s="75"/>
      <c r="BH64" s="75"/>
    </row>
    <row r="65" spans="23:60" x14ac:dyDescent="0.25">
      <c r="W65" s="68"/>
      <c r="X65" s="68"/>
      <c r="AC65" s="68"/>
      <c r="AD65" s="68"/>
      <c r="AI65" s="68"/>
      <c r="AJ65" s="68"/>
      <c r="AO65" s="68"/>
      <c r="AP65" s="68"/>
      <c r="AU65" s="68"/>
      <c r="AV65" s="68"/>
      <c r="BA65" s="75"/>
      <c r="BB65" s="75"/>
      <c r="BD65" s="75"/>
      <c r="BE65" s="75"/>
      <c r="BG65" s="75"/>
      <c r="BH65" s="75"/>
    </row>
    <row r="66" spans="23:60" x14ac:dyDescent="0.25">
      <c r="W66" s="68"/>
      <c r="X66" s="68"/>
      <c r="AC66" s="68"/>
      <c r="AD66" s="68"/>
      <c r="AI66" s="68"/>
      <c r="AJ66" s="68"/>
      <c r="AO66" s="68"/>
      <c r="AP66" s="68"/>
      <c r="AU66" s="68"/>
      <c r="AV66" s="68"/>
      <c r="BA66" s="68"/>
      <c r="BB66" s="68"/>
    </row>
    <row r="67" spans="23:60" x14ac:dyDescent="0.25">
      <c r="BA67" s="68"/>
      <c r="BB67" s="68"/>
    </row>
    <row r="68" spans="23:60" x14ac:dyDescent="0.25">
      <c r="BA68" s="68"/>
      <c r="BB68" s="68"/>
    </row>
    <row r="69" spans="23:60" x14ac:dyDescent="0.25">
      <c r="BA69" s="68"/>
      <c r="BB69" s="68"/>
    </row>
    <row r="70" spans="23:60" x14ac:dyDescent="0.25">
      <c r="BA70" s="68"/>
      <c r="BB70" s="68"/>
    </row>
    <row r="71" spans="23:60" x14ac:dyDescent="0.25">
      <c r="BA71" s="68"/>
      <c r="BB71" s="68"/>
    </row>
    <row r="72" spans="23:60" x14ac:dyDescent="0.25">
      <c r="BA72" s="68"/>
      <c r="BB72" s="68"/>
    </row>
  </sheetData>
  <mergeCells count="17">
    <mergeCell ref="AU3:AY3"/>
    <mergeCell ref="BA3:BB3"/>
    <mergeCell ref="BD3:BE3"/>
    <mergeCell ref="BG3:BH3"/>
    <mergeCell ref="U5:U28"/>
    <mergeCell ref="AU2:AY2"/>
    <mergeCell ref="BA2:BB2"/>
    <mergeCell ref="BD2:BE2"/>
    <mergeCell ref="BG2:BH2"/>
    <mergeCell ref="W3:AA3"/>
    <mergeCell ref="AC3:AG3"/>
    <mergeCell ref="AI3:AM3"/>
    <mergeCell ref="W2:AA2"/>
    <mergeCell ref="AC2:AG2"/>
    <mergeCell ref="AI2:AM2"/>
    <mergeCell ref="AO2:AS2"/>
    <mergeCell ref="AO3:AS3"/>
  </mergeCells>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D3D81-9A26-2449-AC80-D1893E347DEA}">
  <sheetPr codeName="Hoja71"/>
  <dimension ref="B2:G28"/>
  <sheetViews>
    <sheetView showGridLines="0" zoomScaleNormal="100" workbookViewId="0"/>
  </sheetViews>
  <sheetFormatPr baseColWidth="10" defaultColWidth="11.5" defaultRowHeight="13.5" x14ac:dyDescent="0.25"/>
  <cols>
    <col min="1" max="1" width="11.5" style="19"/>
    <col min="2" max="2" width="83.75" style="19" customWidth="1"/>
    <col min="3" max="3" width="11.5" style="19"/>
    <col min="4" max="4" width="20.5" style="19" customWidth="1"/>
    <col min="5" max="5" width="22.5" style="19" customWidth="1"/>
    <col min="6" max="6" width="31.25" style="19" customWidth="1"/>
    <col min="7" max="7" width="23.25" style="19" customWidth="1"/>
    <col min="8" max="8" width="24.5" style="19" customWidth="1"/>
    <col min="9" max="9" width="18.75" style="19" customWidth="1"/>
    <col min="10" max="16384" width="11.5" style="19"/>
  </cols>
  <sheetData>
    <row r="2" spans="2:7" ht="33" customHeight="1" x14ac:dyDescent="0.25">
      <c r="B2" s="30" t="s">
        <v>470</v>
      </c>
      <c r="C2" s="78"/>
    </row>
    <row r="3" spans="2:7" ht="14.25" x14ac:dyDescent="0.25">
      <c r="B3" s="6" t="s">
        <v>182</v>
      </c>
      <c r="D3" s="140"/>
      <c r="E3" s="140"/>
      <c r="F3" s="140" t="s">
        <v>221</v>
      </c>
      <c r="G3" s="140" t="s">
        <v>222</v>
      </c>
    </row>
    <row r="4" spans="2:7" x14ac:dyDescent="0.25">
      <c r="D4" s="141"/>
      <c r="E4" s="141" t="s">
        <v>57</v>
      </c>
      <c r="F4" s="142">
        <v>5.2</v>
      </c>
      <c r="G4" s="142">
        <v>0.5</v>
      </c>
    </row>
    <row r="5" spans="2:7" x14ac:dyDescent="0.25">
      <c r="D5" s="270" t="s">
        <v>79</v>
      </c>
      <c r="E5" s="141" t="s">
        <v>207</v>
      </c>
      <c r="F5" s="142">
        <v>3.41622</v>
      </c>
      <c r="G5" s="142">
        <v>0.80400000000000005</v>
      </c>
    </row>
    <row r="6" spans="2:7" x14ac:dyDescent="0.25">
      <c r="D6" s="270"/>
      <c r="E6" s="141" t="s">
        <v>208</v>
      </c>
      <c r="F6" s="142">
        <v>6.3268199999999997</v>
      </c>
      <c r="G6" s="142">
        <v>0.64751000000000003</v>
      </c>
    </row>
    <row r="7" spans="2:7" x14ac:dyDescent="0.25">
      <c r="D7" s="270" t="s">
        <v>147</v>
      </c>
      <c r="E7" s="141" t="s">
        <v>150</v>
      </c>
      <c r="F7" s="142">
        <v>8.6705199999999998</v>
      </c>
      <c r="G7" s="142">
        <v>0.67630999999999997</v>
      </c>
    </row>
    <row r="8" spans="2:7" x14ac:dyDescent="0.25">
      <c r="D8" s="270"/>
      <c r="E8" s="141" t="s">
        <v>149</v>
      </c>
      <c r="F8" s="142">
        <v>2.7745500000000001</v>
      </c>
      <c r="G8" s="142">
        <v>1.07314</v>
      </c>
    </row>
    <row r="9" spans="2:7" x14ac:dyDescent="0.25">
      <c r="D9" s="270"/>
      <c r="E9" s="141" t="s">
        <v>148</v>
      </c>
      <c r="F9" s="142">
        <v>0.70926999999999996</v>
      </c>
      <c r="G9" s="142">
        <v>1.03183</v>
      </c>
    </row>
    <row r="10" spans="2:7" x14ac:dyDescent="0.25">
      <c r="D10" s="270" t="s">
        <v>209</v>
      </c>
      <c r="E10" s="141" t="s">
        <v>244</v>
      </c>
      <c r="F10" s="142">
        <v>3.4778099999999998</v>
      </c>
      <c r="G10" s="142">
        <v>0.73743999999999998</v>
      </c>
    </row>
    <row r="11" spans="2:7" x14ac:dyDescent="0.25">
      <c r="D11" s="270"/>
      <c r="E11" s="141" t="s">
        <v>471</v>
      </c>
      <c r="F11" s="142">
        <v>5.9018699999999997</v>
      </c>
      <c r="G11" s="142">
        <v>0.75909000000000004</v>
      </c>
    </row>
    <row r="12" spans="2:7" x14ac:dyDescent="0.25">
      <c r="D12" s="270"/>
      <c r="E12" s="141" t="s">
        <v>472</v>
      </c>
      <c r="F12" s="142">
        <v>8.4004600000000007</v>
      </c>
      <c r="G12" s="142">
        <v>1.4524699999999999</v>
      </c>
    </row>
    <row r="13" spans="2:7" x14ac:dyDescent="0.25">
      <c r="D13" s="270" t="s">
        <v>358</v>
      </c>
      <c r="E13" s="141" t="s">
        <v>284</v>
      </c>
      <c r="F13" s="142">
        <v>4.4917199999999999</v>
      </c>
      <c r="G13" s="142">
        <v>0.59470000000000001</v>
      </c>
    </row>
    <row r="14" spans="2:7" x14ac:dyDescent="0.25">
      <c r="D14" s="270"/>
      <c r="E14" s="141" t="s">
        <v>473</v>
      </c>
      <c r="F14" s="142">
        <v>6.8581700000000003</v>
      </c>
      <c r="G14" s="142">
        <v>0.87178</v>
      </c>
    </row>
    <row r="15" spans="2:7" x14ac:dyDescent="0.25">
      <c r="D15" s="24"/>
      <c r="E15" s="24"/>
      <c r="F15" s="24"/>
      <c r="G15" s="24"/>
    </row>
    <row r="16" spans="2:7" x14ac:dyDescent="0.25">
      <c r="D16" s="24"/>
      <c r="E16" s="24"/>
      <c r="F16" s="24"/>
      <c r="G16" s="24"/>
    </row>
    <row r="17" spans="4:7" x14ac:dyDescent="0.25">
      <c r="D17" s="24"/>
      <c r="E17" s="24"/>
      <c r="F17" s="24"/>
      <c r="G17" s="24"/>
    </row>
    <row r="18" spans="4:7" x14ac:dyDescent="0.25">
      <c r="D18" s="24"/>
      <c r="E18" s="24"/>
      <c r="F18" s="24"/>
      <c r="G18" s="24"/>
    </row>
    <row r="19" spans="4:7" x14ac:dyDescent="0.25">
      <c r="D19" s="24"/>
      <c r="E19" s="24"/>
      <c r="F19" s="24"/>
      <c r="G19" s="24"/>
    </row>
    <row r="20" spans="4:7" x14ac:dyDescent="0.25">
      <c r="D20" s="24"/>
      <c r="E20" s="24"/>
      <c r="F20" s="24"/>
      <c r="G20" s="24"/>
    </row>
    <row r="21" spans="4:7" x14ac:dyDescent="0.25">
      <c r="D21" s="24"/>
      <c r="E21" s="24"/>
      <c r="F21" s="24"/>
      <c r="G21" s="24"/>
    </row>
    <row r="22" spans="4:7" x14ac:dyDescent="0.25">
      <c r="D22" s="24"/>
      <c r="E22" s="24"/>
      <c r="F22" s="24"/>
      <c r="G22" s="24"/>
    </row>
    <row r="23" spans="4:7" x14ac:dyDescent="0.25">
      <c r="D23" s="24"/>
      <c r="E23" s="24"/>
      <c r="F23" s="24"/>
      <c r="G23" s="24"/>
    </row>
    <row r="24" spans="4:7" x14ac:dyDescent="0.25">
      <c r="D24" s="24"/>
      <c r="E24" s="24"/>
      <c r="F24" s="24"/>
      <c r="G24" s="24"/>
    </row>
    <row r="25" spans="4:7" x14ac:dyDescent="0.25">
      <c r="D25" s="24"/>
      <c r="E25" s="24"/>
      <c r="F25" s="24"/>
      <c r="G25" s="24"/>
    </row>
    <row r="26" spans="4:7" x14ac:dyDescent="0.25">
      <c r="D26" s="24"/>
      <c r="E26" s="24"/>
      <c r="F26" s="24"/>
      <c r="G26" s="24"/>
    </row>
    <row r="27" spans="4:7" x14ac:dyDescent="0.25">
      <c r="D27" s="24"/>
      <c r="E27" s="24"/>
      <c r="F27" s="24"/>
      <c r="G27" s="24"/>
    </row>
    <row r="28" spans="4:7" x14ac:dyDescent="0.25">
      <c r="D28" s="24"/>
      <c r="E28" s="24"/>
      <c r="F28" s="24"/>
      <c r="G28" s="24"/>
    </row>
  </sheetData>
  <mergeCells count="4">
    <mergeCell ref="D7:D9"/>
    <mergeCell ref="D10:D12"/>
    <mergeCell ref="D13:D14"/>
    <mergeCell ref="D5:D6"/>
  </mergeCells>
  <pageMargins left="0.7" right="0.7" top="0.75" bottom="0.75" header="0.3" footer="0.3"/>
  <pageSetup paperSize="9" orientation="portrait" verticalDpi="0"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303E4-D64B-F444-BFEE-48E8D9CB566D}">
  <sheetPr codeName="Hoja72"/>
  <dimension ref="B1:P9"/>
  <sheetViews>
    <sheetView zoomScaleNormal="100" workbookViewId="0">
      <selection activeCell="B3" sqref="B3"/>
    </sheetView>
  </sheetViews>
  <sheetFormatPr baseColWidth="10" defaultColWidth="11.5" defaultRowHeight="13.5" x14ac:dyDescent="0.25"/>
  <cols>
    <col min="1" max="1" width="11" style="34" customWidth="1"/>
    <col min="2" max="2" width="90.75" style="34" customWidth="1"/>
    <col min="3" max="4" width="11.5" style="34"/>
    <col min="5" max="5" width="20.25" style="34" customWidth="1"/>
    <col min="6" max="6" width="24" style="34" customWidth="1"/>
    <col min="7" max="16384" width="11.5" style="34"/>
  </cols>
  <sheetData>
    <row r="1" spans="2:16" x14ac:dyDescent="0.25">
      <c r="P1" s="34" t="s">
        <v>474</v>
      </c>
    </row>
    <row r="2" spans="2:16" x14ac:dyDescent="0.25">
      <c r="B2" s="63"/>
    </row>
    <row r="3" spans="2:16" ht="16.5" x14ac:dyDescent="0.25">
      <c r="B3" s="168" t="s">
        <v>350</v>
      </c>
      <c r="E3" s="65"/>
      <c r="F3" s="65"/>
      <c r="G3" s="65"/>
      <c r="H3" s="65"/>
      <c r="I3" s="65"/>
      <c r="K3" s="65"/>
      <c r="L3" s="65"/>
      <c r="M3" s="65"/>
    </row>
    <row r="4" spans="2:16" ht="15.75" x14ac:dyDescent="0.25">
      <c r="B4" s="50" t="s">
        <v>191</v>
      </c>
      <c r="E4" s="13"/>
      <c r="F4" s="73"/>
      <c r="G4" s="13"/>
      <c r="H4" s="13"/>
      <c r="I4" s="74"/>
      <c r="K4" s="38"/>
    </row>
    <row r="5" spans="2:16" ht="25.5" x14ac:dyDescent="0.25">
      <c r="D5" s="140" t="s">
        <v>73</v>
      </c>
      <c r="E5" s="140" t="s">
        <v>193</v>
      </c>
      <c r="F5" s="140" t="s">
        <v>194</v>
      </c>
      <c r="I5" s="74"/>
    </row>
    <row r="6" spans="2:16" ht="15.75" x14ac:dyDescent="0.25">
      <c r="D6" s="141">
        <v>2016</v>
      </c>
      <c r="E6" s="142">
        <v>0.49204631000000004</v>
      </c>
      <c r="F6" s="142">
        <v>1.0079536899999999</v>
      </c>
      <c r="I6" s="74"/>
    </row>
    <row r="7" spans="2:16" ht="15.75" x14ac:dyDescent="0.25">
      <c r="D7" s="141">
        <v>2017</v>
      </c>
      <c r="E7" s="142">
        <v>0.45864113000000001</v>
      </c>
      <c r="F7" s="142">
        <v>1.04135887</v>
      </c>
      <c r="I7" s="74"/>
    </row>
    <row r="8" spans="2:16" x14ac:dyDescent="0.25">
      <c r="D8" s="141">
        <v>2018</v>
      </c>
      <c r="E8" s="142">
        <v>0.21383941000000001</v>
      </c>
      <c r="F8" s="142">
        <v>1.2861605899999999</v>
      </c>
    </row>
    <row r="9" spans="2:16" x14ac:dyDescent="0.25">
      <c r="D9" s="141">
        <v>2019</v>
      </c>
      <c r="E9" s="142">
        <v>2.7888E-2</v>
      </c>
      <c r="F9" s="142">
        <v>1.4721120000000001</v>
      </c>
    </row>
  </sheetData>
  <conditionalFormatting sqref="F6:F9">
    <cfRule type="cellIs" dxfId="0" priority="1" operator="lessThan">
      <formula>0</formula>
    </cfRule>
  </conditionalFormatting>
  <pageMargins left="0.7" right="0.7" top="0.75" bottom="0.75" header="0.3" footer="0.3"/>
  <pageSetup paperSize="9" orientation="portrait" verticalDpi="0"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F875A-3683-4E0C-8EE1-931A7CAAAF5D}">
  <dimension ref="B2:B7"/>
  <sheetViews>
    <sheetView showGridLines="0" workbookViewId="0">
      <selection activeCell="E6" sqref="E6"/>
    </sheetView>
  </sheetViews>
  <sheetFormatPr baseColWidth="10" defaultRowHeight="15.75" x14ac:dyDescent="0.25"/>
  <cols>
    <col min="2" max="2" width="90.75" customWidth="1"/>
  </cols>
  <sheetData>
    <row r="2" spans="2:2" ht="16.5" x14ac:dyDescent="0.25">
      <c r="B2" s="168" t="s">
        <v>657</v>
      </c>
    </row>
    <row r="4" spans="2:2" ht="16.5" thickBot="1" x14ac:dyDescent="0.3"/>
    <row r="5" spans="2:2" ht="16.5" thickBot="1" x14ac:dyDescent="0.3">
      <c r="B5" s="214" t="s">
        <v>27</v>
      </c>
    </row>
    <row r="6" spans="2:2" ht="82.5" x14ac:dyDescent="0.25">
      <c r="B6" s="212" t="s">
        <v>658</v>
      </c>
    </row>
    <row r="7" spans="2:2" ht="83.25" thickBot="1" x14ac:dyDescent="0.3">
      <c r="B7" s="215" t="s">
        <v>659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85D79-4B6D-4A91-9618-223E803B3750}">
  <sheetPr codeName="Hoja6"/>
  <dimension ref="B2:K7"/>
  <sheetViews>
    <sheetView showGridLines="0" workbookViewId="0"/>
  </sheetViews>
  <sheetFormatPr baseColWidth="10" defaultColWidth="11.25" defaultRowHeight="13.5" x14ac:dyDescent="0.25"/>
  <cols>
    <col min="1" max="1" width="11.25" style="19"/>
    <col min="2" max="3" width="45.625" style="19" customWidth="1"/>
    <col min="4" max="16384" width="11.25" style="19"/>
  </cols>
  <sheetData>
    <row r="2" spans="2:11" ht="33" customHeight="1" x14ac:dyDescent="0.25">
      <c r="B2" s="103" t="s">
        <v>82</v>
      </c>
    </row>
    <row r="3" spans="2:11" ht="14.25" x14ac:dyDescent="0.25">
      <c r="B3" s="6" t="s">
        <v>72</v>
      </c>
    </row>
    <row r="5" spans="2:11" ht="25.5" x14ac:dyDescent="0.25">
      <c r="E5" s="140" t="s">
        <v>83</v>
      </c>
      <c r="F5" s="140" t="s">
        <v>84</v>
      </c>
      <c r="G5" s="140" t="s">
        <v>85</v>
      </c>
      <c r="H5" s="140" t="s">
        <v>86</v>
      </c>
      <c r="I5" s="140" t="s">
        <v>87</v>
      </c>
      <c r="J5" s="140" t="s">
        <v>88</v>
      </c>
      <c r="K5" s="140" t="s">
        <v>89</v>
      </c>
    </row>
    <row r="6" spans="2:11" x14ac:dyDescent="0.25">
      <c r="E6" s="141">
        <v>2022</v>
      </c>
      <c r="F6" s="142">
        <v>21.059053196681308</v>
      </c>
      <c r="G6" s="142">
        <v>28.257686676427525</v>
      </c>
      <c r="H6" s="142">
        <v>25.988286969253295</v>
      </c>
      <c r="I6" s="142">
        <v>20.18057589067838</v>
      </c>
      <c r="J6" s="142">
        <v>4.0019521717911166</v>
      </c>
      <c r="K6" s="142">
        <v>0.51244509516837478</v>
      </c>
    </row>
    <row r="7" spans="2:11" x14ac:dyDescent="0.25">
      <c r="E7" s="141" t="s">
        <v>90</v>
      </c>
      <c r="F7" s="142">
        <v>17.065577140636073</v>
      </c>
      <c r="G7" s="142">
        <v>27.927903186320453</v>
      </c>
      <c r="H7" s="142">
        <v>28.460349488386022</v>
      </c>
      <c r="I7" s="142">
        <v>21.632750566421617</v>
      </c>
      <c r="J7" s="142">
        <v>4.3381156569983306</v>
      </c>
      <c r="K7" s="142">
        <v>0.57037300653400202</v>
      </c>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493DF286758C2F4B95F568840337AC08" ma:contentTypeVersion="16" ma:contentTypeDescription="Crear nuevo documento." ma:contentTypeScope="" ma:versionID="8b816b32827fb4dbfb05c99f8f1013c8">
  <xsd:schema xmlns:xsd="http://www.w3.org/2001/XMLSchema" xmlns:xs="http://www.w3.org/2001/XMLSchema" xmlns:p="http://schemas.microsoft.com/office/2006/metadata/properties" xmlns:ns2="7c33cd7c-ba9c-4e86-a88c-4f918883df64" xmlns:ns3="c1e8ffa2-0d83-4fb2-85ed-9ada00492cee" targetNamespace="http://schemas.microsoft.com/office/2006/metadata/properties" ma:root="true" ma:fieldsID="47723c404e5243b4ae9ef68dd9c90f05" ns2:_="" ns3:_="">
    <xsd:import namespace="7c33cd7c-ba9c-4e86-a88c-4f918883df64"/>
    <xsd:import namespace="c1e8ffa2-0d83-4fb2-85ed-9ada00492cee"/>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element ref="ns2:MediaLengthInSeconds" minOccurs="0"/>
                <xsd:element ref="ns3:SharedWithUsers" minOccurs="0"/>
                <xsd:element ref="ns3:SharedWithDetails" minOccurs="0"/>
                <xsd:element ref="ns2:MediaServiceAutoKeyPoints" minOccurs="0"/>
                <xsd:element ref="ns2:MediaServiceKeyPoint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33cd7c-ba9c-4e86-a88c-4f918883df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lcf76f155ced4ddcb4097134ff3c332f" ma:index="14" nillable="true" ma:taxonomy="true" ma:internalName="lcf76f155ced4ddcb4097134ff3c332f" ma:taxonomyFieldName="MediaServiceImageTags" ma:displayName="Etiquetas de imagen" ma:readOnly="false" ma:fieldId="{5cf76f15-5ced-4ddc-b409-7134ff3c332f}" ma:taxonomyMulti="true" ma:sspId="d9d724d6-c494-44a1-af91-16fcbcc814c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1e8ffa2-0d83-4fb2-85ed-9ada00492cee"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97d66838-1fb9-4bfb-a64d-d060594b0df6}" ma:internalName="TaxCatchAll" ma:showField="CatchAllData" ma:web="c1e8ffa2-0d83-4fb2-85ed-9ada00492cee">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c1e8ffa2-0d83-4fb2-85ed-9ada00492cee" xsi:nil="true"/>
    <lcf76f155ced4ddcb4097134ff3c332f xmlns="7c33cd7c-ba9c-4e86-a88c-4f918883df6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7D6726F-4383-4834-8380-6E2BC6EBF7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33cd7c-ba9c-4e86-a88c-4f918883df64"/>
    <ds:schemaRef ds:uri="c1e8ffa2-0d83-4fb2-85ed-9ada00492ce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CF5A849-EDE5-4BB5-A912-1A44D1B7493E}">
  <ds:schemaRefs>
    <ds:schemaRef ds:uri="http://schemas.microsoft.com/sharepoint/v3/contenttype/forms"/>
  </ds:schemaRefs>
</ds:datastoreItem>
</file>

<file path=customXml/itemProps3.xml><?xml version="1.0" encoding="utf-8"?>
<ds:datastoreItem xmlns:ds="http://schemas.openxmlformats.org/officeDocument/2006/customXml" ds:itemID="{0106B0E3-5204-4F40-A6B9-4F181243365E}">
  <ds:schemaRefs>
    <ds:schemaRef ds:uri="http://purl.org/dc/terms/"/>
    <ds:schemaRef ds:uri="http://purl.org/dc/dcmitype/"/>
    <ds:schemaRef ds:uri="http://schemas.microsoft.com/office/infopath/2007/PartnerControls"/>
    <ds:schemaRef ds:uri="c1e8ffa2-0d83-4fb2-85ed-9ada00492cee"/>
    <ds:schemaRef ds:uri="http://purl.org/dc/elements/1.1/"/>
    <ds:schemaRef ds:uri="http://schemas.microsoft.com/office/2006/documentManagement/types"/>
    <ds:schemaRef ds:uri="http://schemas.microsoft.com/office/2006/metadata/properties"/>
    <ds:schemaRef ds:uri="http://schemas.openxmlformats.org/package/2006/metadata/core-properties"/>
    <ds:schemaRef ds:uri="7c33cd7c-ba9c-4e86-a88c-4f918883df64"/>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83</vt:i4>
      </vt:variant>
    </vt:vector>
  </HeadingPairs>
  <TitlesOfParts>
    <vt:vector size="83" baseType="lpstr">
      <vt:lpstr>Índice</vt:lpstr>
      <vt:lpstr>RESUMEN EJECUTIVO</vt:lpstr>
      <vt:lpstr>Programas evaluados</vt:lpstr>
      <vt:lpstr>Esquema del estudio</vt:lpstr>
      <vt:lpstr>1 INTRODUCCIÓN</vt:lpstr>
      <vt:lpstr>1.2.2.1 G1</vt:lpstr>
      <vt:lpstr>1.2.2.1 G2</vt:lpstr>
      <vt:lpstr>1.2.2.2 G3</vt:lpstr>
      <vt:lpstr>1.2.2.2 G4</vt:lpstr>
      <vt:lpstr>1.2.2.2 G5</vt:lpstr>
      <vt:lpstr>1.2.2.3 G6</vt:lpstr>
      <vt:lpstr>1.2.2.3 G7</vt:lpstr>
      <vt:lpstr>1.2.2.3 G8</vt:lpstr>
      <vt:lpstr>1.2.2.3 G9</vt:lpstr>
      <vt:lpstr>1.2.2.4 G10</vt:lpstr>
      <vt:lpstr>1.2.2.4 G11</vt:lpstr>
      <vt:lpstr>1.2.3 G12</vt:lpstr>
      <vt:lpstr>1.2.3 G13</vt:lpstr>
      <vt:lpstr>1.2.3 G14</vt:lpstr>
      <vt:lpstr>1.2.3.1 G15</vt:lpstr>
      <vt:lpstr>1.2.3.1 G16</vt:lpstr>
      <vt:lpstr>1.2.3.1 G17</vt:lpstr>
      <vt:lpstr>1.2.3.1 C1</vt:lpstr>
      <vt:lpstr>1.2.3.1 G18</vt:lpstr>
      <vt:lpstr>1.2.3.2 G19</vt:lpstr>
      <vt:lpstr>1.2.3.3 G20</vt:lpstr>
      <vt:lpstr>1.2.4 G21</vt:lpstr>
      <vt:lpstr>1.2.4 G22</vt:lpstr>
      <vt:lpstr>1.3 C2</vt:lpstr>
      <vt:lpstr>1.3 C3</vt:lpstr>
      <vt:lpstr>1.5 C4</vt:lpstr>
      <vt:lpstr>2 EJE 1</vt:lpstr>
      <vt:lpstr>2.1 C5</vt:lpstr>
      <vt:lpstr>2.1.1 G23</vt:lpstr>
      <vt:lpstr>2.1.1 C6</vt:lpstr>
      <vt:lpstr>2.1.1 G24</vt:lpstr>
      <vt:lpstr>2.1.2 G25</vt:lpstr>
      <vt:lpstr>2.1.2 G26</vt:lpstr>
      <vt:lpstr>2.1.3 G27</vt:lpstr>
      <vt:lpstr>2.1.3 G28</vt:lpstr>
      <vt:lpstr>2.1.3 G29</vt:lpstr>
      <vt:lpstr>2.2 C7</vt:lpstr>
      <vt:lpstr>2.2.1 G30</vt:lpstr>
      <vt:lpstr>2.2.1 G31</vt:lpstr>
      <vt:lpstr>2.2.2 G32</vt:lpstr>
      <vt:lpstr>2.2.2 G33</vt:lpstr>
      <vt:lpstr>2.2.2 G34</vt:lpstr>
      <vt:lpstr>2.2.2 G35</vt:lpstr>
      <vt:lpstr>2.2.3 G36</vt:lpstr>
      <vt:lpstr>2.2.3 G37</vt:lpstr>
      <vt:lpstr>2.2.3 G38</vt:lpstr>
      <vt:lpstr>3 EJE 2</vt:lpstr>
      <vt:lpstr>3.1.1 G39</vt:lpstr>
      <vt:lpstr>3.1.1 G40</vt:lpstr>
      <vt:lpstr>3.1.2 G41</vt:lpstr>
      <vt:lpstr>3.1.3 G42</vt:lpstr>
      <vt:lpstr>3.1.3 G43</vt:lpstr>
      <vt:lpstr>3.2 C9</vt:lpstr>
      <vt:lpstr>4 EJE 3</vt:lpstr>
      <vt:lpstr>4.1.1 G44</vt:lpstr>
      <vt:lpstr>4.1.1 G45</vt:lpstr>
      <vt:lpstr>4.1.2 G46</vt:lpstr>
      <vt:lpstr>4.1.2 G47</vt:lpstr>
      <vt:lpstr>4.1.3 G48</vt:lpstr>
      <vt:lpstr>4.1.3 G49</vt:lpstr>
      <vt:lpstr>4.2.1 G50</vt:lpstr>
      <vt:lpstr>4.2.1 G51</vt:lpstr>
      <vt:lpstr>4.2.2 G52</vt:lpstr>
      <vt:lpstr>4.3.1 G53</vt:lpstr>
      <vt:lpstr>4.3.1 G54</vt:lpstr>
      <vt:lpstr>4.3.2 G55</vt:lpstr>
      <vt:lpstr>4.3.3 G56</vt:lpstr>
      <vt:lpstr>4.3.3 G57</vt:lpstr>
      <vt:lpstr>4.3.4 G58</vt:lpstr>
      <vt:lpstr>4.4.1 G59</vt:lpstr>
      <vt:lpstr>4.4.1 G60</vt:lpstr>
      <vt:lpstr>4.4.2 G61</vt:lpstr>
      <vt:lpstr>4.4.2 G62</vt:lpstr>
      <vt:lpstr>4.4.3 G63</vt:lpstr>
      <vt:lpstr>4.4.3 G64</vt:lpstr>
      <vt:lpstr>4.4.3 G65</vt:lpstr>
      <vt:lpstr>4.5.1 G66</vt:lpstr>
      <vt:lpstr>4.6 C10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AIReF cuadros y gráficos del Estudio de Políticas Activas de Empleo en Extremadura. Noviembre 2023</dc:title>
  <dc:subject>Evaluaciones de la AIReF</dc:subject>
  <dc:creator/>
  <cp:keywords>AIReF; políticas activas de empleo; estudios; evaluaciones; datos; Extremadura; eficacia; eficiencia</cp:keywords>
  <dc:description/>
  <cp:lastModifiedBy/>
  <cp:revision>1</cp:revision>
  <dcterms:created xsi:type="dcterms:W3CDTF">2023-10-10T12:03:37Z</dcterms:created>
  <dcterms:modified xsi:type="dcterms:W3CDTF">2023-11-15T15:08:59Z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0x010100493DF286758C2F4B95F568840337AC08</vt:lpwstr>
  </property>
  <property fmtid="{D5CDD505-2E9C-101B-9397-08002B2CF9AE}" pid="3" name="MediaServiceImageTags">
    <vt:lpwstr/>
  </property>
</Properties>
</file>